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ageo-my.sharepoint.com/personal/rachel_emery_justerinis_com/Documents/Desktop/Buying/"/>
    </mc:Choice>
  </mc:AlternateContent>
  <xr:revisionPtr revIDLastSave="21" documentId="8_{C8BCCB47-33E1-4322-9C77-5DA0E164AD07}" xr6:coauthVersionLast="47" xr6:coauthVersionMax="47" xr10:uidLastSave="{EFC631F3-0BD7-43D5-B774-9B3B6CC0AABB}"/>
  <bookViews>
    <workbookView xWindow="-28920" yWindow="855" windowWidth="29040" windowHeight="15720" xr2:uid="{00000000-000D-0000-FFFF-FFFF00000000}"/>
  </bookViews>
  <sheets>
    <sheet name="Full product list " sheetId="1" r:id="rId1"/>
  </sheets>
  <externalReferences>
    <externalReference r:id="rId2"/>
  </externalReferences>
  <definedNames>
    <definedName name="_xlnm._FilterDatabase" localSheetId="0" hidden="1">'Full product list '!$A$5:$P$110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N7" i="1" s="1"/>
  <c r="L8" i="1"/>
  <c r="N8" i="1" s="1"/>
  <c r="L9" i="1"/>
  <c r="N9" i="1" s="1"/>
  <c r="L10" i="1"/>
  <c r="N10" i="1" s="1"/>
  <c r="L11" i="1"/>
  <c r="N11" i="1" s="1"/>
  <c r="L12" i="1"/>
  <c r="N12" i="1" s="1"/>
  <c r="L13" i="1"/>
  <c r="N13" i="1" s="1"/>
  <c r="L14" i="1"/>
  <c r="N14" i="1" s="1"/>
  <c r="L15" i="1"/>
  <c r="N15" i="1" s="1"/>
  <c r="L16" i="1"/>
  <c r="N16" i="1" s="1"/>
  <c r="L17" i="1"/>
  <c r="N17" i="1" s="1"/>
  <c r="L18" i="1"/>
  <c r="N18" i="1" s="1"/>
  <c r="L19" i="1"/>
  <c r="N19" i="1" s="1"/>
  <c r="L20" i="1"/>
  <c r="N20" i="1" s="1"/>
  <c r="L21" i="1"/>
  <c r="N21" i="1" s="1"/>
  <c r="L22" i="1"/>
  <c r="N22" i="1" s="1"/>
  <c r="L23" i="1"/>
  <c r="N23" i="1" s="1"/>
  <c r="L24" i="1"/>
  <c r="N24" i="1" s="1"/>
  <c r="L25" i="1"/>
  <c r="N25" i="1" s="1"/>
  <c r="L26" i="1"/>
  <c r="N26" i="1" s="1"/>
  <c r="L27" i="1"/>
  <c r="N27" i="1" s="1"/>
  <c r="L28" i="1"/>
  <c r="N28" i="1" s="1"/>
  <c r="L29" i="1"/>
  <c r="N29" i="1" s="1"/>
  <c r="L30" i="1"/>
  <c r="N30" i="1" s="1"/>
  <c r="L31" i="1"/>
  <c r="N31" i="1" s="1"/>
  <c r="L32" i="1"/>
  <c r="N32" i="1" s="1"/>
  <c r="L33" i="1"/>
  <c r="N33" i="1" s="1"/>
  <c r="L34" i="1"/>
  <c r="N34" i="1" s="1"/>
  <c r="L35" i="1"/>
  <c r="N35" i="1" s="1"/>
  <c r="L36" i="1"/>
  <c r="N36" i="1" s="1"/>
  <c r="L37" i="1"/>
  <c r="N37" i="1" s="1"/>
  <c r="L38" i="1"/>
  <c r="N38" i="1" s="1"/>
  <c r="L39" i="1"/>
  <c r="N39" i="1" s="1"/>
  <c r="L40" i="1"/>
  <c r="N40" i="1" s="1"/>
  <c r="L41" i="1"/>
  <c r="N41" i="1" s="1"/>
  <c r="L42" i="1"/>
  <c r="N42" i="1" s="1"/>
  <c r="L43" i="1"/>
  <c r="N43" i="1" s="1"/>
  <c r="L44" i="1"/>
  <c r="N44" i="1" s="1"/>
  <c r="L45" i="1"/>
  <c r="N45" i="1" s="1"/>
  <c r="L46" i="1"/>
  <c r="N46" i="1" s="1"/>
  <c r="L47" i="1"/>
  <c r="N47" i="1" s="1"/>
  <c r="L48" i="1"/>
  <c r="N48" i="1" s="1"/>
  <c r="L49" i="1"/>
  <c r="N49" i="1" s="1"/>
  <c r="L50" i="1"/>
  <c r="N50" i="1" s="1"/>
  <c r="L51" i="1"/>
  <c r="N51" i="1" s="1"/>
  <c r="L52" i="1"/>
  <c r="N52" i="1" s="1"/>
  <c r="L53" i="1"/>
  <c r="N53" i="1" s="1"/>
  <c r="L54" i="1"/>
  <c r="N54" i="1" s="1"/>
  <c r="L55" i="1"/>
  <c r="N55" i="1" s="1"/>
  <c r="L56" i="1"/>
  <c r="N56" i="1" s="1"/>
  <c r="L57" i="1"/>
  <c r="N57" i="1" s="1"/>
  <c r="L58" i="1"/>
  <c r="N58" i="1" s="1"/>
  <c r="L59" i="1"/>
  <c r="N59" i="1" s="1"/>
  <c r="L60" i="1"/>
  <c r="N60" i="1" s="1"/>
  <c r="L61" i="1"/>
  <c r="N61" i="1" s="1"/>
  <c r="L62" i="1"/>
  <c r="N62" i="1" s="1"/>
  <c r="L63" i="1"/>
  <c r="N63" i="1" s="1"/>
  <c r="L64" i="1"/>
  <c r="N64" i="1" s="1"/>
  <c r="L65" i="1"/>
  <c r="N65" i="1" s="1"/>
  <c r="L66" i="1"/>
  <c r="N66" i="1" s="1"/>
  <c r="L67" i="1"/>
  <c r="N67" i="1" s="1"/>
  <c r="L68" i="1"/>
  <c r="N68" i="1" s="1"/>
  <c r="L69" i="1"/>
  <c r="N69" i="1" s="1"/>
  <c r="L70" i="1"/>
  <c r="N70" i="1" s="1"/>
  <c r="L71" i="1"/>
  <c r="N71" i="1" s="1"/>
  <c r="L72" i="1"/>
  <c r="N72" i="1" s="1"/>
  <c r="L73" i="1"/>
  <c r="N73" i="1" s="1"/>
  <c r="L74" i="1"/>
  <c r="N74" i="1" s="1"/>
  <c r="L75" i="1"/>
  <c r="N75" i="1" s="1"/>
  <c r="L76" i="1"/>
  <c r="N76" i="1" s="1"/>
  <c r="L77" i="1"/>
  <c r="N77" i="1" s="1"/>
  <c r="L78" i="1"/>
  <c r="N78" i="1" s="1"/>
  <c r="L79" i="1"/>
  <c r="N79" i="1" s="1"/>
  <c r="L80" i="1"/>
  <c r="N80" i="1" s="1"/>
  <c r="L81" i="1"/>
  <c r="N81" i="1" s="1"/>
  <c r="L82" i="1"/>
  <c r="N82" i="1" s="1"/>
  <c r="L83" i="1"/>
  <c r="N83" i="1" s="1"/>
  <c r="L84" i="1"/>
  <c r="N84" i="1" s="1"/>
  <c r="L85" i="1"/>
  <c r="N85" i="1" s="1"/>
  <c r="L86" i="1"/>
  <c r="N86" i="1" s="1"/>
  <c r="L87" i="1"/>
  <c r="N87" i="1" s="1"/>
  <c r="L88" i="1"/>
  <c r="N88" i="1" s="1"/>
  <c r="L89" i="1"/>
  <c r="N89" i="1" s="1"/>
  <c r="L90" i="1"/>
  <c r="N90" i="1" s="1"/>
  <c r="L91" i="1"/>
  <c r="N91" i="1" s="1"/>
  <c r="L92" i="1"/>
  <c r="N92" i="1" s="1"/>
  <c r="L93" i="1"/>
  <c r="N93" i="1" s="1"/>
  <c r="L94" i="1"/>
  <c r="N94" i="1" s="1"/>
  <c r="L95" i="1"/>
  <c r="N95" i="1" s="1"/>
  <c r="L96" i="1"/>
  <c r="N96" i="1" s="1"/>
  <c r="L97" i="1"/>
  <c r="N97" i="1" s="1"/>
  <c r="L98" i="1"/>
  <c r="N98" i="1" s="1"/>
  <c r="L99" i="1"/>
  <c r="N99" i="1" s="1"/>
  <c r="L100" i="1"/>
  <c r="N100" i="1" s="1"/>
  <c r="L101" i="1"/>
  <c r="N101" i="1" s="1"/>
  <c r="L102" i="1"/>
  <c r="N102" i="1" s="1"/>
  <c r="L103" i="1"/>
  <c r="N103" i="1" s="1"/>
  <c r="L104" i="1"/>
  <c r="N104" i="1" s="1"/>
  <c r="L105" i="1"/>
  <c r="N105" i="1" s="1"/>
  <c r="L106" i="1"/>
  <c r="N106" i="1" s="1"/>
  <c r="L107" i="1"/>
  <c r="N107" i="1" s="1"/>
  <c r="L108" i="1"/>
  <c r="N108" i="1" s="1"/>
  <c r="L109" i="1"/>
  <c r="N109" i="1" s="1"/>
  <c r="L110" i="1"/>
  <c r="N110" i="1" s="1"/>
  <c r="L6" i="1"/>
  <c r="N6" i="1" s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6" i="1"/>
</calcChain>
</file>

<file path=xl/sharedStrings.xml><?xml version="1.0" encoding="utf-8"?>
<sst xmlns="http://schemas.openxmlformats.org/spreadsheetml/2006/main" count="1068" uniqueCount="162">
  <si>
    <t>Raúl Pérez Sale - June 2026</t>
  </si>
  <si>
    <t>Day One</t>
  </si>
  <si>
    <r>
      <t xml:space="preserve">Prices shown in bond. </t>
    </r>
    <r>
      <rPr>
        <b/>
        <i/>
        <sz val="11"/>
        <rFont val="Calibri"/>
        <family val="2"/>
      </rPr>
      <t>Orders must be placed online</t>
    </r>
    <r>
      <rPr>
        <i/>
        <sz val="11"/>
        <rFont val="Calibri"/>
        <family val="2"/>
      </rPr>
      <t xml:space="preserve"> and paid in full for delivery in the UK. Offered while stocks last. Orders over £200 qualify for free UK mainland delivery.</t>
    </r>
  </si>
  <si>
    <t>Code</t>
  </si>
  <si>
    <t>Country</t>
  </si>
  <si>
    <t>Region</t>
  </si>
  <si>
    <t>Style</t>
  </si>
  <si>
    <t>Vintage</t>
  </si>
  <si>
    <t>Description</t>
  </si>
  <si>
    <t>Producer</t>
  </si>
  <si>
    <t>Format</t>
  </si>
  <si>
    <t>Cases</t>
  </si>
  <si>
    <t>Bottles</t>
  </si>
  <si>
    <t>Was</t>
  </si>
  <si>
    <t>Now</t>
  </si>
  <si>
    <t>% discount</t>
  </si>
  <si>
    <t>Tax</t>
  </si>
  <si>
    <t>Click here to order</t>
  </si>
  <si>
    <t>C06886</t>
  </si>
  <si>
    <t>Spain</t>
  </si>
  <si>
    <t>Castilla y leon</t>
  </si>
  <si>
    <t>Red Wine</t>
  </si>
  <si>
    <t>2015</t>
  </si>
  <si>
    <t>Tinto Anfora</t>
  </si>
  <si>
    <t>Raúl Pérez</t>
  </si>
  <si>
    <t>6x75cl</t>
  </si>
  <si>
    <t>IB</t>
  </si>
  <si>
    <t>Link</t>
  </si>
  <si>
    <t>B06455</t>
  </si>
  <si>
    <t>Valdecanada, Bierzo</t>
  </si>
  <si>
    <t>A01716</t>
  </si>
  <si>
    <t>2016</t>
  </si>
  <si>
    <t>Las Gundiñas, La Vizcaina de Vinos, Bierzo</t>
  </si>
  <si>
    <t>3x1.5L</t>
  </si>
  <si>
    <t>C06883</t>
  </si>
  <si>
    <t>Pico Ferreira</t>
  </si>
  <si>
    <t>C06879</t>
  </si>
  <si>
    <t>A07810</t>
  </si>
  <si>
    <t>2017</t>
  </si>
  <si>
    <t>La Poulosa, La Vizcaina de Vinos, Bierzo</t>
  </si>
  <si>
    <t>A07808</t>
  </si>
  <si>
    <t>El Rapolao, La Vizcaina de Vinos, Bierzo</t>
  </si>
  <si>
    <t>A07806</t>
  </si>
  <si>
    <t>A07805</t>
  </si>
  <si>
    <t>A07804</t>
  </si>
  <si>
    <t>La Vitoriana, La Vizcaina de Vinos, Bierzo</t>
  </si>
  <si>
    <t>B01966</t>
  </si>
  <si>
    <t>2018</t>
  </si>
  <si>
    <t>C06882</t>
  </si>
  <si>
    <t>Petit Verdot</t>
  </si>
  <si>
    <t>C06885</t>
  </si>
  <si>
    <t>Pinot Noir</t>
  </si>
  <si>
    <t>C06880</t>
  </si>
  <si>
    <t>El Cerro, Valdecanada, Bierzo</t>
  </si>
  <si>
    <t>3x75cl</t>
  </si>
  <si>
    <t>B03309</t>
  </si>
  <si>
    <t>2019</t>
  </si>
  <si>
    <t>Ultreia, Saint Jacques, Bierzo</t>
  </si>
  <si>
    <t>B05005</t>
  </si>
  <si>
    <t>B05003</t>
  </si>
  <si>
    <t>B05002</t>
  </si>
  <si>
    <t>B05001</t>
  </si>
  <si>
    <t>B05000</t>
  </si>
  <si>
    <t>DP</t>
  </si>
  <si>
    <t>B01958</t>
  </si>
  <si>
    <t>Ultreia de Valtuille, Bierzo</t>
  </si>
  <si>
    <t>C11926</t>
  </si>
  <si>
    <t>C11925</t>
  </si>
  <si>
    <t>B08833</t>
  </si>
  <si>
    <t>2020</t>
  </si>
  <si>
    <t>B08832</t>
  </si>
  <si>
    <t>B08831</t>
  </si>
  <si>
    <t>B08830</t>
  </si>
  <si>
    <t>B08827</t>
  </si>
  <si>
    <t>B08829</t>
  </si>
  <si>
    <t>B08828</t>
  </si>
  <si>
    <t>B08835</t>
  </si>
  <si>
    <t>Ultreia, El Rapolao, Bierzo</t>
  </si>
  <si>
    <t>B06445</t>
  </si>
  <si>
    <t>B06446</t>
  </si>
  <si>
    <t>Ultreia, Cova de la Raposa, Bierzo</t>
  </si>
  <si>
    <t>C11992</t>
  </si>
  <si>
    <t>La Muria, Viariz</t>
  </si>
  <si>
    <t>1x75cl</t>
  </si>
  <si>
    <t>B06551</t>
  </si>
  <si>
    <t>El Rapolao, Bierzo, 'RP'</t>
  </si>
  <si>
    <t>C10445</t>
  </si>
  <si>
    <t>2021</t>
  </si>
  <si>
    <t>C10444</t>
  </si>
  <si>
    <t>C10443</t>
  </si>
  <si>
    <t>C10442</t>
  </si>
  <si>
    <t>C06865</t>
  </si>
  <si>
    <t>C06864</t>
  </si>
  <si>
    <t>C06868</t>
  </si>
  <si>
    <t>C06867</t>
  </si>
  <si>
    <t>C06872</t>
  </si>
  <si>
    <t>Ultreia de Paluezas, Bierzo</t>
  </si>
  <si>
    <t>C06870</t>
  </si>
  <si>
    <t>Ultreia, Petra, Bierzo</t>
  </si>
  <si>
    <t>C06869</t>
  </si>
  <si>
    <t>C06862</t>
  </si>
  <si>
    <t>C10452</t>
  </si>
  <si>
    <t>C08715</t>
  </si>
  <si>
    <t>Ultreia, Villegas, Bierzo</t>
  </si>
  <si>
    <t>C10451</t>
  </si>
  <si>
    <t>Viariz</t>
  </si>
  <si>
    <t>4x75cl</t>
  </si>
  <si>
    <t>C06874</t>
  </si>
  <si>
    <t>Ultreia, La Vitoriana, Bierzo</t>
  </si>
  <si>
    <t>C06873</t>
  </si>
  <si>
    <t>C13889</t>
  </si>
  <si>
    <t>2022</t>
  </si>
  <si>
    <t>C11918</t>
  </si>
  <si>
    <t>C11917</t>
  </si>
  <si>
    <t>C11916</t>
  </si>
  <si>
    <t>C11921</t>
  </si>
  <si>
    <t>C11920</t>
  </si>
  <si>
    <t>C11913</t>
  </si>
  <si>
    <t>C11912</t>
  </si>
  <si>
    <t>C11907</t>
  </si>
  <si>
    <t>C11911</t>
  </si>
  <si>
    <t>B06457</t>
  </si>
  <si>
    <t>White Wine</t>
  </si>
  <si>
    <t>El Erial, Valdecanada, Bierzo</t>
  </si>
  <si>
    <t>C06887</t>
  </si>
  <si>
    <t>Palomino</t>
  </si>
  <si>
    <t>C06881</t>
  </si>
  <si>
    <t>B06449</t>
  </si>
  <si>
    <t>Ultreia, La Claudina, Bierzo</t>
  </si>
  <si>
    <t>B08836</t>
  </si>
  <si>
    <t>Ultreia, Agro, Bierzo</t>
  </si>
  <si>
    <t>B08834</t>
  </si>
  <si>
    <t>La del Vivo, La Vizcaina de Vinos, Bierzo</t>
  </si>
  <si>
    <t>C06876</t>
  </si>
  <si>
    <t>C06875</t>
  </si>
  <si>
    <t>C11924</t>
  </si>
  <si>
    <t>C10441</t>
  </si>
  <si>
    <t>A00530</t>
  </si>
  <si>
    <t>Galicia</t>
  </si>
  <si>
    <t>La Penitencia, Ribeira Sacra</t>
  </si>
  <si>
    <t>A07802</t>
  </si>
  <si>
    <t>B01974</t>
  </si>
  <si>
    <t>C11929</t>
  </si>
  <si>
    <t>El Pecado, Ribeira Sacra</t>
  </si>
  <si>
    <t>B01973</t>
  </si>
  <si>
    <t>B06451</t>
  </si>
  <si>
    <t>B06450</t>
  </si>
  <si>
    <t>C11928</t>
  </si>
  <si>
    <t>B01972</t>
  </si>
  <si>
    <t>Sketch, Albariño, Rias Baixas</t>
  </si>
  <si>
    <t>C11931</t>
  </si>
  <si>
    <t>Pazo da Sinsela, Albariño</t>
  </si>
  <si>
    <t>C06878</t>
  </si>
  <si>
    <t>C11930</t>
  </si>
  <si>
    <t>Pazo da Sinsela, San Clemente, Albariño</t>
  </si>
  <si>
    <t>C11927</t>
  </si>
  <si>
    <t>C05358</t>
  </si>
  <si>
    <t>Navarra</t>
  </si>
  <si>
    <t>El Terroir, Navarra</t>
  </si>
  <si>
    <t>Domaines Lupier</t>
  </si>
  <si>
    <t>C05359</t>
  </si>
  <si>
    <t>La Dama, Navarra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</si>
</sst>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3">
    <font>
      <sz val="11"/>
      <name val="Calibri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4"/>
      <name val="Calibri"/>
      <family val="2"/>
    </font>
    <font>
      <sz val="10"/>
      <color theme="4"/>
      <name val="Calibri"/>
      <family val="2"/>
    </font>
    <font>
      <sz val="11"/>
      <color theme="4"/>
      <name val="Calibri"/>
      <family val="2"/>
    </font>
    <font>
      <b/>
      <sz val="11"/>
      <name val="Calibri"/>
      <family val="2"/>
    </font>
    <font>
      <sz val="36"/>
      <name val="Garamond"/>
      <family val="1"/>
    </font>
    <font>
      <sz val="36"/>
      <color theme="3" tint="0.39997558519241921"/>
      <name val="Garamond"/>
      <family val="1"/>
    </font>
    <font>
      <i/>
      <sz val="28"/>
      <name val="Garamond"/>
      <family val="1"/>
    </font>
    <font>
      <i/>
      <sz val="11"/>
      <name val="Calibri"/>
      <family val="2"/>
    </font>
    <font>
      <b/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1" fillId="0" borderId="0" xfId="0" applyFont="1"/>
    <xf numFmtId="164" fontId="3" fillId="0" borderId="0" xfId="0" applyNumberFormat="1" applyFont="1" applyAlignment="1">
      <alignment horizontal="center"/>
    </xf>
    <xf numFmtId="0" fontId="7" fillId="0" borderId="0" xfId="0" applyFont="1"/>
    <xf numFmtId="164" fontId="3" fillId="0" borderId="0" xfId="0" applyNumberFormat="1" applyFont="1" applyAlignment="1">
      <alignment horizontal="center" vertical="top" wrapText="1"/>
    </xf>
    <xf numFmtId="164" fontId="0" fillId="0" borderId="0" xfId="0" applyNumberFormat="1"/>
    <xf numFmtId="0" fontId="2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942975</xdr:colOff>
      <xdr:row>0</xdr:row>
      <xdr:rowOff>171450</xdr:rowOff>
    </xdr:from>
    <xdr:to>
      <xdr:col>10</xdr:col>
      <xdr:colOff>209018</xdr:colOff>
      <xdr:row>0</xdr:row>
      <xdr:rowOff>961399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DEFEF1-715B-40A5-9482-F59E4D951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5" y="171450"/>
          <a:ext cx="3647543" cy="7899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ageo-my.sharepoint.com/personal/rachel_emery_justerinis_com/Documents/Desktop/Buying/My%20Copy%20of%20Raul%20Perez%20-%20Dutch%20Auction%20Sale%20June%202026.xlsx" TargetMode="External"/><Relationship Id="rId1" Type="http://schemas.openxmlformats.org/officeDocument/2006/relationships/externalLinkPath" Target="My%20Copy%20of%20Raul%20Perez%20-%20Dutch%20Auction%20Sale%20Jun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rt"/>
    </sheetNames>
    <sheetDataSet>
      <sheetData sheetId="0">
        <row r="1">
          <cell r="A1" t="str">
            <v>Item Number</v>
          </cell>
          <cell r="C1" t="str">
            <v>Producer</v>
          </cell>
          <cell r="D1" t="str">
            <v>Web Colour</v>
          </cell>
          <cell r="E1" t="str">
            <v>Item Disc Group</v>
          </cell>
          <cell r="F1" t="str">
            <v>Alcohol Vol %</v>
          </cell>
          <cell r="G1" t="str">
            <v>Item Description</v>
          </cell>
          <cell r="H1" t="str">
            <v>Bottles per case</v>
          </cell>
          <cell r="I1" t="str">
            <v>Bottle Size(in Litre)</v>
          </cell>
          <cell r="J1" t="str">
            <v>Total Inventory (Btls)</v>
          </cell>
          <cell r="K1" t="str">
            <v>Open SOs (Btls)</v>
          </cell>
          <cell r="L1" t="str">
            <v>Unpaid Reservers (Btls)</v>
          </cell>
          <cell r="M1" t="str">
            <v>Net Stock (9L Eq)</v>
          </cell>
          <cell r="N1" t="str">
            <v>Net Stock (Btls)</v>
          </cell>
          <cell r="O1" t="str">
            <v>IB Eq Cost(Case)</v>
          </cell>
          <cell r="P1" t="str">
            <v>IB Retail(Case)</v>
          </cell>
          <cell r="Q1" t="str">
            <v>Round 1</v>
          </cell>
          <cell r="R1" t="str">
            <v>Discount</v>
          </cell>
        </row>
        <row r="2">
          <cell r="A2" t="str">
            <v>C06880</v>
          </cell>
          <cell r="C2" t="str">
            <v>Raul Perez</v>
          </cell>
          <cell r="D2" t="str">
            <v>Red</v>
          </cell>
          <cell r="E2" t="str">
            <v>Agency</v>
          </cell>
          <cell r="F2">
            <v>13.5</v>
          </cell>
          <cell r="G2" t="str">
            <v>El Cerro, Valdecanada, Bierzo, Raul Perez, 2018, 3x75cl</v>
          </cell>
          <cell r="H2">
            <v>3</v>
          </cell>
          <cell r="I2">
            <v>0.75</v>
          </cell>
          <cell r="J2">
            <v>35</v>
          </cell>
          <cell r="L2">
            <v>0</v>
          </cell>
          <cell r="M2">
            <v>2.92</v>
          </cell>
          <cell r="N2">
            <v>35</v>
          </cell>
          <cell r="O2">
            <v>179.48742857142855</v>
          </cell>
          <cell r="P2">
            <v>371</v>
          </cell>
          <cell r="Q2">
            <v>250</v>
          </cell>
          <cell r="R2">
            <v>-0.32614555256064692</v>
          </cell>
        </row>
        <row r="3">
          <cell r="A3" t="str">
            <v>C11925</v>
          </cell>
          <cell r="C3" t="str">
            <v>Raul Perez</v>
          </cell>
          <cell r="D3" t="str">
            <v>Red</v>
          </cell>
          <cell r="E3" t="str">
            <v>Agency</v>
          </cell>
          <cell r="F3">
            <v>12.5</v>
          </cell>
          <cell r="G3" t="str">
            <v>El Cerro, Valdecanada, Bierzo, Raul Perez, 2019, 3x75cl</v>
          </cell>
          <cell r="H3">
            <v>3</v>
          </cell>
          <cell r="I3">
            <v>0.75</v>
          </cell>
          <cell r="J3">
            <v>36</v>
          </cell>
          <cell r="L3">
            <v>0</v>
          </cell>
          <cell r="M3">
            <v>3</v>
          </cell>
          <cell r="N3">
            <v>36</v>
          </cell>
          <cell r="O3">
            <v>176.47</v>
          </cell>
          <cell r="P3">
            <v>371</v>
          </cell>
          <cell r="Q3">
            <v>250</v>
          </cell>
          <cell r="R3">
            <v>-0.32614555256064692</v>
          </cell>
        </row>
        <row r="4">
          <cell r="A4" t="str">
            <v>B06457</v>
          </cell>
          <cell r="C4" t="str">
            <v>Raul Perez</v>
          </cell>
          <cell r="D4" t="str">
            <v>White</v>
          </cell>
          <cell r="E4" t="str">
            <v>Agency</v>
          </cell>
          <cell r="F4">
            <v>12.5</v>
          </cell>
          <cell r="G4" t="str">
            <v>El Erial, Valdecanada, Bierzo, Raul Perez, 2015, 3x75cl</v>
          </cell>
          <cell r="H4">
            <v>3</v>
          </cell>
          <cell r="I4">
            <v>0.75</v>
          </cell>
          <cell r="J4">
            <v>22</v>
          </cell>
          <cell r="L4">
            <v>0</v>
          </cell>
          <cell r="M4">
            <v>1.83</v>
          </cell>
          <cell r="N4">
            <v>22</v>
          </cell>
          <cell r="O4">
            <v>146.0154545454545</v>
          </cell>
          <cell r="P4">
            <v>294.5</v>
          </cell>
          <cell r="Q4">
            <v>200</v>
          </cell>
          <cell r="R4">
            <v>-0.32088285229202035</v>
          </cell>
        </row>
        <row r="5">
          <cell r="A5" t="str">
            <v>C06881</v>
          </cell>
          <cell r="C5" t="str">
            <v>Raul Perez</v>
          </cell>
          <cell r="D5" t="str">
            <v>White</v>
          </cell>
          <cell r="E5" t="str">
            <v>Agency</v>
          </cell>
          <cell r="F5">
            <v>13.5</v>
          </cell>
          <cell r="G5" t="str">
            <v>El Erial, Valdecanada, Bierzo, Raul Perez, 2019, 3x75cl</v>
          </cell>
          <cell r="H5">
            <v>3</v>
          </cell>
          <cell r="I5">
            <v>0.75</v>
          </cell>
          <cell r="J5">
            <v>23</v>
          </cell>
          <cell r="L5">
            <v>0</v>
          </cell>
          <cell r="M5">
            <v>1.92</v>
          </cell>
          <cell r="N5">
            <v>23</v>
          </cell>
          <cell r="O5">
            <v>141.02608695652171</v>
          </cell>
          <cell r="P5">
            <v>298.5</v>
          </cell>
          <cell r="Q5">
            <v>200</v>
          </cell>
          <cell r="R5">
            <v>-0.32998324958123953</v>
          </cell>
        </row>
        <row r="6">
          <cell r="A6" t="str">
            <v>C11924</v>
          </cell>
          <cell r="C6" t="str">
            <v>Raul Perez</v>
          </cell>
          <cell r="D6" t="str">
            <v>White</v>
          </cell>
          <cell r="E6" t="str">
            <v>Agency</v>
          </cell>
          <cell r="F6">
            <v>12.5</v>
          </cell>
          <cell r="G6" t="str">
            <v>El Erial, Valdecanada, Bierzo, Raul Perez, 2021, 3x75cl</v>
          </cell>
          <cell r="H6">
            <v>3</v>
          </cell>
          <cell r="I6">
            <v>0.75</v>
          </cell>
          <cell r="J6">
            <v>35</v>
          </cell>
          <cell r="L6">
            <v>0</v>
          </cell>
          <cell r="M6">
            <v>2.92</v>
          </cell>
          <cell r="N6">
            <v>35</v>
          </cell>
          <cell r="O6">
            <v>138.65571428571428</v>
          </cell>
          <cell r="P6">
            <v>298.5</v>
          </cell>
          <cell r="Q6">
            <v>200</v>
          </cell>
          <cell r="R6">
            <v>-0.32998324958123953</v>
          </cell>
        </row>
        <row r="7">
          <cell r="A7" t="str">
            <v>A00529</v>
          </cell>
          <cell r="C7" t="str">
            <v>Raul Perez</v>
          </cell>
          <cell r="D7" t="str">
            <v>Red</v>
          </cell>
          <cell r="E7" t="str">
            <v>Agency</v>
          </cell>
          <cell r="F7">
            <v>13.5</v>
          </cell>
          <cell r="G7" t="str">
            <v>El Pecado, Ribeira Sacra, Raul Perez, 2017, 6x75cl</v>
          </cell>
          <cell r="H7">
            <v>6</v>
          </cell>
          <cell r="I7">
            <v>0.75</v>
          </cell>
          <cell r="J7">
            <v>6</v>
          </cell>
          <cell r="L7">
            <v>0</v>
          </cell>
          <cell r="M7">
            <v>0.5</v>
          </cell>
          <cell r="N7">
            <v>6</v>
          </cell>
          <cell r="O7">
            <v>103.43999999999963</v>
          </cell>
          <cell r="P7">
            <v>401.5</v>
          </cell>
          <cell r="Q7">
            <v>250</v>
          </cell>
          <cell r="R7">
            <v>-0.37733499377334995</v>
          </cell>
        </row>
        <row r="8">
          <cell r="A8" t="str">
            <v>A07801</v>
          </cell>
          <cell r="C8" t="str">
            <v>Raul Perez</v>
          </cell>
          <cell r="D8" t="str">
            <v>Red</v>
          </cell>
          <cell r="E8" t="str">
            <v>Agency</v>
          </cell>
          <cell r="F8">
            <v>13</v>
          </cell>
          <cell r="G8" t="str">
            <v>El Pecado, Ribeira Sacra, Raul Perez, 2018, 6x75cl</v>
          </cell>
          <cell r="H8">
            <v>6</v>
          </cell>
          <cell r="I8">
            <v>0.75</v>
          </cell>
          <cell r="J8">
            <v>6</v>
          </cell>
          <cell r="L8">
            <v>0</v>
          </cell>
          <cell r="M8">
            <v>0.5</v>
          </cell>
          <cell r="N8">
            <v>6</v>
          </cell>
          <cell r="O8">
            <v>103.44000000000027</v>
          </cell>
          <cell r="P8">
            <v>371</v>
          </cell>
          <cell r="Q8">
            <v>250</v>
          </cell>
          <cell r="R8">
            <v>-0.32614555256064692</v>
          </cell>
        </row>
        <row r="9">
          <cell r="A9" t="str">
            <v>C11929</v>
          </cell>
          <cell r="C9" t="str">
            <v>Raul Perez</v>
          </cell>
          <cell r="D9" t="str">
            <v>Red</v>
          </cell>
          <cell r="E9" t="str">
            <v>Agency</v>
          </cell>
          <cell r="F9">
            <v>13</v>
          </cell>
          <cell r="G9" t="str">
            <v>El Pecado, Ribeira Sacra, Raul Perez, 2019, 6x75cl</v>
          </cell>
          <cell r="H9">
            <v>6</v>
          </cell>
          <cell r="I9">
            <v>0.75</v>
          </cell>
          <cell r="J9">
            <v>81</v>
          </cell>
          <cell r="L9">
            <v>0</v>
          </cell>
          <cell r="M9">
            <v>6.75</v>
          </cell>
          <cell r="N9">
            <v>81</v>
          </cell>
          <cell r="O9">
            <v>131.09259259259261</v>
          </cell>
          <cell r="P9">
            <v>386.5</v>
          </cell>
          <cell r="Q9">
            <v>250</v>
          </cell>
          <cell r="R9">
            <v>-0.35316946959896506</v>
          </cell>
        </row>
        <row r="10">
          <cell r="A10" t="str">
            <v>B01973</v>
          </cell>
          <cell r="C10" t="str">
            <v>Raul Perez</v>
          </cell>
          <cell r="D10" t="str">
            <v>Red</v>
          </cell>
          <cell r="E10" t="str">
            <v>Agency</v>
          </cell>
          <cell r="F10">
            <v>13.5</v>
          </cell>
          <cell r="G10" t="str">
            <v>El Pecado, Ribeira Sacra, Raul Perez, 2019, 6x75cl</v>
          </cell>
          <cell r="H10">
            <v>6</v>
          </cell>
          <cell r="I10">
            <v>0.75</v>
          </cell>
          <cell r="J10">
            <v>72</v>
          </cell>
          <cell r="L10">
            <v>59</v>
          </cell>
          <cell r="M10">
            <v>1.08</v>
          </cell>
          <cell r="N10">
            <v>13</v>
          </cell>
          <cell r="O10">
            <v>106.21083333333334</v>
          </cell>
          <cell r="P10">
            <v>386.5</v>
          </cell>
          <cell r="Q10">
            <v>250</v>
          </cell>
          <cell r="R10">
            <v>-0.35316946959896506</v>
          </cell>
        </row>
        <row r="11">
          <cell r="A11" t="str">
            <v>B06450</v>
          </cell>
          <cell r="C11" t="str">
            <v>Raul Perez</v>
          </cell>
          <cell r="D11" t="str">
            <v>Red</v>
          </cell>
          <cell r="E11" t="str">
            <v>Agency</v>
          </cell>
          <cell r="F11">
            <v>13.5</v>
          </cell>
          <cell r="G11" t="str">
            <v>El Pecado, Ribeira Sacra, Raul Perez, 2020, 6x75cl</v>
          </cell>
          <cell r="H11">
            <v>6</v>
          </cell>
          <cell r="I11">
            <v>0.75</v>
          </cell>
          <cell r="J11">
            <v>66</v>
          </cell>
          <cell r="L11">
            <v>66</v>
          </cell>
          <cell r="M11">
            <v>0</v>
          </cell>
          <cell r="N11">
            <v>0</v>
          </cell>
          <cell r="O11">
            <v>129.02636363636364</v>
          </cell>
          <cell r="P11">
            <v>386.5</v>
          </cell>
          <cell r="Q11">
            <v>250</v>
          </cell>
          <cell r="R11">
            <v>-0.35316946959896506</v>
          </cell>
        </row>
        <row r="12">
          <cell r="A12" t="str">
            <v>B06551</v>
          </cell>
          <cell r="C12" t="str">
            <v>Raul Perez</v>
          </cell>
          <cell r="D12" t="str">
            <v>Red</v>
          </cell>
          <cell r="E12" t="str">
            <v>Agency</v>
          </cell>
          <cell r="F12">
            <v>13</v>
          </cell>
          <cell r="G12" t="str">
            <v>El Rapolao, Bierzo, 'RP', Raul Perez, 2020, 6x75cl</v>
          </cell>
          <cell r="H12">
            <v>6</v>
          </cell>
          <cell r="I12">
            <v>0.75</v>
          </cell>
          <cell r="J12">
            <v>145</v>
          </cell>
          <cell r="L12">
            <v>0</v>
          </cell>
          <cell r="M12">
            <v>12.08</v>
          </cell>
          <cell r="N12">
            <v>145</v>
          </cell>
          <cell r="O12">
            <v>170.1790344827586</v>
          </cell>
          <cell r="P12">
            <v>310</v>
          </cell>
          <cell r="Q12">
            <v>215</v>
          </cell>
          <cell r="R12">
            <v>-0.30645161290322581</v>
          </cell>
        </row>
        <row r="13">
          <cell r="A13" t="str">
            <v>A07808</v>
          </cell>
          <cell r="C13" t="str">
            <v>Raul Perez</v>
          </cell>
          <cell r="D13" t="str">
            <v>Red</v>
          </cell>
          <cell r="E13" t="str">
            <v>Agency</v>
          </cell>
          <cell r="F13">
            <v>13.5</v>
          </cell>
          <cell r="G13" t="str">
            <v>El Rapolao, La Vizcaina de Vinos, Bierzo, Raul Perez, 2017, 3x1.5L</v>
          </cell>
          <cell r="H13">
            <v>3</v>
          </cell>
          <cell r="I13">
            <v>1.5</v>
          </cell>
          <cell r="J13">
            <v>27</v>
          </cell>
          <cell r="M13">
            <v>4.5</v>
          </cell>
          <cell r="N13">
            <v>27</v>
          </cell>
          <cell r="O13">
            <v>53.009999999999991</v>
          </cell>
          <cell r="P13">
            <v>119.5</v>
          </cell>
          <cell r="Q13">
            <v>80</v>
          </cell>
          <cell r="R13">
            <v>-0.33054393305439328</v>
          </cell>
        </row>
        <row r="14">
          <cell r="A14" t="str">
            <v>A07807</v>
          </cell>
          <cell r="C14" t="str">
            <v>Raul Perez</v>
          </cell>
          <cell r="D14" t="str">
            <v>Red</v>
          </cell>
          <cell r="E14" t="str">
            <v>Agency</v>
          </cell>
          <cell r="F14">
            <v>13.5</v>
          </cell>
          <cell r="G14" t="str">
            <v>El Rapolao, La Vizcaina de Vinos, Bierzo, Raul Perez, 2017, 6x75cl</v>
          </cell>
          <cell r="H14">
            <v>6</v>
          </cell>
          <cell r="I14">
            <v>0.75</v>
          </cell>
          <cell r="J14">
            <v>2</v>
          </cell>
          <cell r="L14">
            <v>0</v>
          </cell>
          <cell r="M14">
            <v>0.17</v>
          </cell>
          <cell r="N14">
            <v>2</v>
          </cell>
          <cell r="O14">
            <v>54.660000000008282</v>
          </cell>
          <cell r="P14">
            <v>113.5</v>
          </cell>
          <cell r="Q14">
            <v>80</v>
          </cell>
          <cell r="R14">
            <v>-0.29515418502202645</v>
          </cell>
        </row>
        <row r="15">
          <cell r="A15" t="str">
            <v>B01966</v>
          </cell>
          <cell r="C15" t="str">
            <v>Raul Perez</v>
          </cell>
          <cell r="D15" t="str">
            <v>Red</v>
          </cell>
          <cell r="E15" t="str">
            <v>Agency</v>
          </cell>
          <cell r="F15">
            <v>13.5</v>
          </cell>
          <cell r="G15" t="str">
            <v>El Rapolao, La Vizcaina de Vinos, Bierzo, Raul Perez, 2018, 3x1.5L</v>
          </cell>
          <cell r="H15">
            <v>3</v>
          </cell>
          <cell r="I15">
            <v>1.5</v>
          </cell>
          <cell r="J15">
            <v>6</v>
          </cell>
          <cell r="M15">
            <v>1</v>
          </cell>
          <cell r="N15">
            <v>6</v>
          </cell>
          <cell r="O15">
            <v>53.790000000000092</v>
          </cell>
          <cell r="P15">
            <v>119.5</v>
          </cell>
          <cell r="Q15">
            <v>80</v>
          </cell>
          <cell r="R15">
            <v>-0.33054393305439328</v>
          </cell>
        </row>
        <row r="16">
          <cell r="A16" t="str">
            <v>B05003</v>
          </cell>
          <cell r="C16" t="str">
            <v>Raul Perez</v>
          </cell>
          <cell r="D16" t="str">
            <v>Red</v>
          </cell>
          <cell r="E16" t="str">
            <v>Agency</v>
          </cell>
          <cell r="F16">
            <v>13.5</v>
          </cell>
          <cell r="G16" t="str">
            <v>El Rapolao, La Vizcaina de Vinos, Bierzo, Raul Perez, 2019, 3x1.5L</v>
          </cell>
          <cell r="H16">
            <v>3</v>
          </cell>
          <cell r="I16">
            <v>1.5</v>
          </cell>
          <cell r="J16">
            <v>60</v>
          </cell>
          <cell r="L16">
            <v>0</v>
          </cell>
          <cell r="M16">
            <v>10</v>
          </cell>
          <cell r="N16">
            <v>60</v>
          </cell>
          <cell r="O16">
            <v>57.929000000000002</v>
          </cell>
          <cell r="P16">
            <v>119.5</v>
          </cell>
          <cell r="Q16">
            <v>80</v>
          </cell>
          <cell r="R16">
            <v>-0.33054393305439328</v>
          </cell>
        </row>
        <row r="17">
          <cell r="A17" t="str">
            <v>B05002</v>
          </cell>
          <cell r="C17" t="str">
            <v>Raul Perez</v>
          </cell>
          <cell r="D17" t="str">
            <v>Red</v>
          </cell>
          <cell r="E17" t="str">
            <v>Agency</v>
          </cell>
          <cell r="F17">
            <v>13.5</v>
          </cell>
          <cell r="G17" t="str">
            <v>El Rapolao, La Vizcaina de Vinos, Bierzo, Raul Perez, 2019, 6x75cl</v>
          </cell>
          <cell r="H17">
            <v>6</v>
          </cell>
          <cell r="I17">
            <v>0.75</v>
          </cell>
          <cell r="J17">
            <v>77</v>
          </cell>
          <cell r="L17">
            <v>4</v>
          </cell>
          <cell r="M17">
            <v>6.08</v>
          </cell>
          <cell r="N17">
            <v>73</v>
          </cell>
          <cell r="O17">
            <v>57.923376623376669</v>
          </cell>
          <cell r="P17">
            <v>114.5</v>
          </cell>
          <cell r="Q17">
            <v>80</v>
          </cell>
          <cell r="R17">
            <v>-0.30131004366812225</v>
          </cell>
        </row>
        <row r="18">
          <cell r="A18" t="str">
            <v>B08829</v>
          </cell>
          <cell r="C18" t="str">
            <v>Raul Perez</v>
          </cell>
          <cell r="D18" t="str">
            <v>Red</v>
          </cell>
          <cell r="E18" t="str">
            <v>Agency</v>
          </cell>
          <cell r="F18">
            <v>13.5</v>
          </cell>
          <cell r="G18" t="str">
            <v>El Rapolao, La Vizcaina de Vinos, Bierzo, Raul Perez, 2020, 3x1.5L</v>
          </cell>
          <cell r="H18">
            <v>3</v>
          </cell>
          <cell r="I18">
            <v>1.5</v>
          </cell>
          <cell r="J18">
            <v>21</v>
          </cell>
          <cell r="L18">
            <v>0</v>
          </cell>
          <cell r="M18">
            <v>3.5</v>
          </cell>
          <cell r="N18">
            <v>21</v>
          </cell>
          <cell r="O18">
            <v>56.845714285714251</v>
          </cell>
          <cell r="P18">
            <v>124.5</v>
          </cell>
          <cell r="Q18">
            <v>80</v>
          </cell>
          <cell r="R18">
            <v>-0.35742971887550201</v>
          </cell>
        </row>
        <row r="19">
          <cell r="A19" t="str">
            <v>B08828</v>
          </cell>
          <cell r="C19" t="str">
            <v>Raul Perez</v>
          </cell>
          <cell r="D19" t="str">
            <v>Red</v>
          </cell>
          <cell r="E19" t="str">
            <v>Agency</v>
          </cell>
          <cell r="F19">
            <v>13.5</v>
          </cell>
          <cell r="G19" t="str">
            <v>El Rapolao, La Vizcaina de Vinos, Bierzo, Raul Perez, 2020, 6x75cl</v>
          </cell>
          <cell r="H19">
            <v>6</v>
          </cell>
          <cell r="I19">
            <v>0.75</v>
          </cell>
          <cell r="J19">
            <v>7</v>
          </cell>
          <cell r="K19">
            <v>0</v>
          </cell>
          <cell r="L19">
            <v>0</v>
          </cell>
          <cell r="M19">
            <v>0.57999999999999996</v>
          </cell>
          <cell r="N19">
            <v>7</v>
          </cell>
          <cell r="O19">
            <v>60.042857142850622</v>
          </cell>
          <cell r="P19">
            <v>119.5</v>
          </cell>
          <cell r="Q19">
            <v>80</v>
          </cell>
          <cell r="R19">
            <v>-0.33054393305439328</v>
          </cell>
        </row>
        <row r="20">
          <cell r="A20" t="str">
            <v>C10444</v>
          </cell>
          <cell r="C20" t="str">
            <v>Raul Perez</v>
          </cell>
          <cell r="D20" t="str">
            <v>Red</v>
          </cell>
          <cell r="E20" t="str">
            <v>Agency</v>
          </cell>
          <cell r="F20">
            <v>13.5</v>
          </cell>
          <cell r="G20" t="str">
            <v>El Rapolao, La Vizcaina de Vinos, Bierzo, Raul Perez, 2021, 6x75cl</v>
          </cell>
          <cell r="H20">
            <v>6</v>
          </cell>
          <cell r="I20">
            <v>0.75</v>
          </cell>
          <cell r="J20">
            <v>587</v>
          </cell>
          <cell r="L20">
            <v>0</v>
          </cell>
          <cell r="M20">
            <v>48.92</v>
          </cell>
          <cell r="N20">
            <v>587</v>
          </cell>
          <cell r="O20">
            <v>59.495775127768319</v>
          </cell>
          <cell r="P20">
            <v>119.5</v>
          </cell>
          <cell r="Q20">
            <v>80</v>
          </cell>
          <cell r="R20">
            <v>-0.33054393305439328</v>
          </cell>
        </row>
        <row r="21">
          <cell r="A21" t="str">
            <v>C13889</v>
          </cell>
          <cell r="C21" t="str">
            <v>Raul Perez</v>
          </cell>
          <cell r="D21" t="str">
            <v>Red</v>
          </cell>
          <cell r="E21" t="str">
            <v>Agency</v>
          </cell>
          <cell r="F21">
            <v>13.5</v>
          </cell>
          <cell r="G21" t="str">
            <v>El Rapolao, La Vizcaina de Vinos, Bierzo, Raul Perez, 2022, 6x75cl</v>
          </cell>
          <cell r="H21">
            <v>6</v>
          </cell>
          <cell r="I21">
            <v>0.75</v>
          </cell>
          <cell r="J21">
            <v>75</v>
          </cell>
          <cell r="L21">
            <v>72</v>
          </cell>
          <cell r="M21">
            <v>0.25</v>
          </cell>
          <cell r="N21">
            <v>3</v>
          </cell>
          <cell r="O21">
            <v>62.524000000000001</v>
          </cell>
          <cell r="P21">
            <v>119.5</v>
          </cell>
          <cell r="Q21">
            <v>80</v>
          </cell>
          <cell r="R21">
            <v>-0.33054393305439328</v>
          </cell>
        </row>
        <row r="22">
          <cell r="A22" t="str">
            <v>C05358</v>
          </cell>
          <cell r="C22" t="str">
            <v>Domaines Lupier</v>
          </cell>
          <cell r="D22" t="str">
            <v>Red</v>
          </cell>
          <cell r="E22" t="str">
            <v>Agency</v>
          </cell>
          <cell r="F22">
            <v>14.5</v>
          </cell>
          <cell r="G22" t="str">
            <v>El Terroir, Navarra, Domaines Lupier, 2018, 6x75cl</v>
          </cell>
          <cell r="H22">
            <v>6</v>
          </cell>
          <cell r="I22">
            <v>0.75</v>
          </cell>
          <cell r="J22">
            <v>470.99999999999994</v>
          </cell>
          <cell r="M22">
            <v>39.25</v>
          </cell>
          <cell r="N22">
            <v>471</v>
          </cell>
          <cell r="O22">
            <v>50.52535031847134</v>
          </cell>
          <cell r="P22">
            <v>100.99999999999999</v>
          </cell>
          <cell r="Q22">
            <v>70</v>
          </cell>
          <cell r="R22">
            <v>-0.30693069306930681</v>
          </cell>
        </row>
        <row r="23">
          <cell r="A23" t="str">
            <v>C05359</v>
          </cell>
          <cell r="C23" t="str">
            <v>Domaines Lupier</v>
          </cell>
          <cell r="D23" t="str">
            <v>Red</v>
          </cell>
          <cell r="E23" t="str">
            <v>Agency</v>
          </cell>
          <cell r="F23">
            <v>14.5</v>
          </cell>
          <cell r="G23" t="str">
            <v>La Dama, Navarra, Domaines Lupier, 2018, 6x75cl</v>
          </cell>
          <cell r="H23">
            <v>6</v>
          </cell>
          <cell r="I23">
            <v>0.75</v>
          </cell>
          <cell r="J23">
            <v>130</v>
          </cell>
          <cell r="L23">
            <v>0</v>
          </cell>
          <cell r="M23">
            <v>10.83</v>
          </cell>
          <cell r="N23">
            <v>130</v>
          </cell>
          <cell r="O23">
            <v>86.880923076923068</v>
          </cell>
          <cell r="P23">
            <v>176</v>
          </cell>
          <cell r="Q23">
            <v>120</v>
          </cell>
          <cell r="R23">
            <v>-0.31818181818181818</v>
          </cell>
        </row>
        <row r="24">
          <cell r="A24" t="str">
            <v>B08834</v>
          </cell>
          <cell r="C24" t="str">
            <v>Raul Perez</v>
          </cell>
          <cell r="D24" t="str">
            <v>White</v>
          </cell>
          <cell r="E24" t="str">
            <v>Agency</v>
          </cell>
          <cell r="F24">
            <v>13.5</v>
          </cell>
          <cell r="G24" t="str">
            <v>La del Vivo, La Vizcaina de Vinos, Bierzo, Raul Perez, 2021, 6x75cl</v>
          </cell>
          <cell r="H24">
            <v>6</v>
          </cell>
          <cell r="I24">
            <v>0.75</v>
          </cell>
          <cell r="J24">
            <v>556</v>
          </cell>
          <cell r="L24">
            <v>0</v>
          </cell>
          <cell r="M24">
            <v>46.33</v>
          </cell>
          <cell r="N24">
            <v>556</v>
          </cell>
          <cell r="O24">
            <v>56.843741007194176</v>
          </cell>
          <cell r="P24">
            <v>119.5</v>
          </cell>
          <cell r="Q24">
            <v>80</v>
          </cell>
          <cell r="R24">
            <v>-0.33054393305439328</v>
          </cell>
        </row>
        <row r="25">
          <cell r="A25" t="str">
            <v>C10441</v>
          </cell>
          <cell r="C25" t="str">
            <v>Raul Perez</v>
          </cell>
          <cell r="D25" t="str">
            <v>White</v>
          </cell>
          <cell r="E25" t="str">
            <v>Agency</v>
          </cell>
          <cell r="F25">
            <v>13.5</v>
          </cell>
          <cell r="G25" t="str">
            <v>La del Vivo, La Vizcaina de Vinos, Bierzo, Raul Perez, 2022, 6x75cl</v>
          </cell>
          <cell r="H25">
            <v>6</v>
          </cell>
          <cell r="I25">
            <v>0.75</v>
          </cell>
          <cell r="J25">
            <v>276</v>
          </cell>
          <cell r="L25">
            <v>0</v>
          </cell>
          <cell r="M25">
            <v>23</v>
          </cell>
          <cell r="N25">
            <v>276</v>
          </cell>
          <cell r="O25">
            <v>59.495869565217411</v>
          </cell>
          <cell r="P25">
            <v>119.5</v>
          </cell>
          <cell r="Q25">
            <v>80</v>
          </cell>
          <cell r="R25">
            <v>-0.33054393305439328</v>
          </cell>
        </row>
        <row r="26">
          <cell r="A26" t="str">
            <v>C11992</v>
          </cell>
          <cell r="C26" t="str">
            <v>Raul Perez</v>
          </cell>
          <cell r="D26" t="str">
            <v>Red</v>
          </cell>
          <cell r="E26" t="str">
            <v>Agency</v>
          </cell>
          <cell r="F26">
            <v>12.5</v>
          </cell>
          <cell r="G26" t="str">
            <v>La Muria, Viariz, 2020, Raul Perez, 1x75cl</v>
          </cell>
          <cell r="H26">
            <v>1</v>
          </cell>
          <cell r="I26">
            <v>0.75</v>
          </cell>
          <cell r="J26">
            <v>71</v>
          </cell>
          <cell r="L26">
            <v>71</v>
          </cell>
          <cell r="M26">
            <v>0</v>
          </cell>
          <cell r="N26">
            <v>0</v>
          </cell>
          <cell r="O26">
            <v>165.25436619718309</v>
          </cell>
          <cell r="P26">
            <v>283.5</v>
          </cell>
          <cell r="Q26">
            <v>195</v>
          </cell>
          <cell r="R26">
            <v>-0.31216931216931215</v>
          </cell>
        </row>
        <row r="27">
          <cell r="A27" t="str">
            <v>C10452</v>
          </cell>
          <cell r="C27" t="str">
            <v>Raul Perez</v>
          </cell>
          <cell r="D27" t="str">
            <v>Red</v>
          </cell>
          <cell r="E27" t="str">
            <v>Agency</v>
          </cell>
          <cell r="F27">
            <v>13.5</v>
          </cell>
          <cell r="G27" t="str">
            <v>La Muria, Viariz, Raul Perez, 2021, 1x75cl</v>
          </cell>
          <cell r="H27">
            <v>1</v>
          </cell>
          <cell r="I27">
            <v>0.75</v>
          </cell>
          <cell r="J27">
            <v>16</v>
          </cell>
          <cell r="L27">
            <v>7</v>
          </cell>
          <cell r="M27">
            <v>0.75</v>
          </cell>
          <cell r="N27">
            <v>9</v>
          </cell>
          <cell r="O27">
            <v>194.91125000000011</v>
          </cell>
          <cell r="P27">
            <v>360.5</v>
          </cell>
          <cell r="Q27">
            <v>250</v>
          </cell>
          <cell r="R27">
            <v>-0.30651872399445212</v>
          </cell>
        </row>
        <row r="28">
          <cell r="A28" t="str">
            <v>A00530</v>
          </cell>
          <cell r="C28" t="str">
            <v>Raul Perez</v>
          </cell>
          <cell r="D28" t="str">
            <v>Red</v>
          </cell>
          <cell r="E28" t="str">
            <v>Agency</v>
          </cell>
          <cell r="F28">
            <v>13.5</v>
          </cell>
          <cell r="G28" t="str">
            <v>La Penitencia, Ribeira Sacra, Raul Perez, 2017, 6x75cl</v>
          </cell>
          <cell r="H28">
            <v>6</v>
          </cell>
          <cell r="I28">
            <v>0.75</v>
          </cell>
          <cell r="J28">
            <v>40</v>
          </cell>
          <cell r="L28">
            <v>34</v>
          </cell>
          <cell r="M28">
            <v>0.5</v>
          </cell>
          <cell r="N28">
            <v>6</v>
          </cell>
          <cell r="O28">
            <v>103.43999999999993</v>
          </cell>
          <cell r="P28">
            <v>515</v>
          </cell>
          <cell r="Q28">
            <v>225</v>
          </cell>
          <cell r="R28">
            <v>-0.56310679611650483</v>
          </cell>
        </row>
        <row r="29">
          <cell r="A29" t="str">
            <v>A07802</v>
          </cell>
          <cell r="C29" t="str">
            <v>Raul Perez</v>
          </cell>
          <cell r="D29" t="str">
            <v>Red</v>
          </cell>
          <cell r="E29" t="str">
            <v>Agency</v>
          </cell>
          <cell r="F29">
            <v>13</v>
          </cell>
          <cell r="G29" t="str">
            <v>La Penitencia, Ribeira Sacra, Raul Perez, 2018, 6x75cl</v>
          </cell>
          <cell r="H29">
            <v>6</v>
          </cell>
          <cell r="I29">
            <v>0.75</v>
          </cell>
          <cell r="J29">
            <v>12</v>
          </cell>
          <cell r="L29">
            <v>6</v>
          </cell>
          <cell r="M29">
            <v>0.5</v>
          </cell>
          <cell r="N29">
            <v>6</v>
          </cell>
          <cell r="O29">
            <v>105.1200000000001</v>
          </cell>
          <cell r="P29">
            <v>386.5</v>
          </cell>
          <cell r="Q29">
            <v>225</v>
          </cell>
          <cell r="R29">
            <v>-0.41785252263906858</v>
          </cell>
        </row>
        <row r="30">
          <cell r="A30" t="str">
            <v>B01974</v>
          </cell>
          <cell r="C30" t="str">
            <v>Raul Perez</v>
          </cell>
          <cell r="D30" t="str">
            <v>Red</v>
          </cell>
          <cell r="E30" t="str">
            <v>Agency</v>
          </cell>
          <cell r="F30">
            <v>13.5</v>
          </cell>
          <cell r="G30" t="str">
            <v>La Penitencia, Ribeira Sacra, Raul Perez, 2019, 6x75cl</v>
          </cell>
          <cell r="H30">
            <v>6</v>
          </cell>
          <cell r="I30">
            <v>0.75</v>
          </cell>
          <cell r="J30">
            <v>95</v>
          </cell>
          <cell r="L30">
            <v>78</v>
          </cell>
          <cell r="M30">
            <v>1.42</v>
          </cell>
          <cell r="N30">
            <v>17</v>
          </cell>
          <cell r="O30">
            <v>106.53726315789474</v>
          </cell>
          <cell r="P30">
            <v>386.5</v>
          </cell>
          <cell r="Q30">
            <v>225</v>
          </cell>
          <cell r="R30">
            <v>-0.41785252263906858</v>
          </cell>
        </row>
        <row r="31">
          <cell r="A31" t="str">
            <v>B06451</v>
          </cell>
          <cell r="C31" t="str">
            <v>Raul Perez</v>
          </cell>
          <cell r="D31" t="str">
            <v>Red</v>
          </cell>
          <cell r="E31" t="str">
            <v>Agency</v>
          </cell>
          <cell r="F31">
            <v>13.5</v>
          </cell>
          <cell r="G31" t="str">
            <v>La Penitencia, Ribeira Sacra, Raul Perez, 2020, 6x75cl</v>
          </cell>
          <cell r="H31">
            <v>6</v>
          </cell>
          <cell r="I31">
            <v>0.75</v>
          </cell>
          <cell r="J31">
            <v>30</v>
          </cell>
          <cell r="L31">
            <v>30</v>
          </cell>
          <cell r="M31">
            <v>0</v>
          </cell>
          <cell r="N31">
            <v>0</v>
          </cell>
          <cell r="O31">
            <v>129.02599999999998</v>
          </cell>
          <cell r="P31">
            <v>386.5</v>
          </cell>
          <cell r="Q31">
            <v>225</v>
          </cell>
          <cell r="R31">
            <v>-0.41785252263906858</v>
          </cell>
        </row>
        <row r="32">
          <cell r="A32" t="str">
            <v>C11928</v>
          </cell>
          <cell r="C32" t="str">
            <v>Raul Perez</v>
          </cell>
          <cell r="D32" t="str">
            <v>Red</v>
          </cell>
          <cell r="E32" t="str">
            <v>Agency</v>
          </cell>
          <cell r="F32">
            <v>13.5</v>
          </cell>
          <cell r="G32" t="str">
            <v>La Penitencia, Ribeira Sacra, Raul Perez, 2021, 6x75cl</v>
          </cell>
          <cell r="H32">
            <v>6</v>
          </cell>
          <cell r="I32">
            <v>0.75</v>
          </cell>
          <cell r="J32">
            <v>60</v>
          </cell>
          <cell r="L32">
            <v>0</v>
          </cell>
          <cell r="M32">
            <v>5</v>
          </cell>
          <cell r="N32">
            <v>60</v>
          </cell>
          <cell r="O32">
            <v>131.09199999999998</v>
          </cell>
          <cell r="P32">
            <v>386.5</v>
          </cell>
          <cell r="Q32">
            <v>225</v>
          </cell>
          <cell r="R32">
            <v>-0.41785252263906858</v>
          </cell>
        </row>
        <row r="33">
          <cell r="A33" t="str">
            <v>A07810</v>
          </cell>
          <cell r="C33" t="str">
            <v>Raul Perez</v>
          </cell>
          <cell r="D33" t="str">
            <v>Red</v>
          </cell>
          <cell r="E33" t="str">
            <v>Agency</v>
          </cell>
          <cell r="F33">
            <v>13.5</v>
          </cell>
          <cell r="G33" t="str">
            <v>La Poulosa, La Vizcaina de Vinos, Bierzo, Raul Perez, 2017, 3x1.5L</v>
          </cell>
          <cell r="H33">
            <v>3</v>
          </cell>
          <cell r="I33">
            <v>1.5</v>
          </cell>
          <cell r="J33">
            <v>48</v>
          </cell>
          <cell r="M33">
            <v>8</v>
          </cell>
          <cell r="N33">
            <v>48</v>
          </cell>
          <cell r="O33">
            <v>53.010000000000005</v>
          </cell>
          <cell r="P33">
            <v>119.5</v>
          </cell>
          <cell r="Q33">
            <v>80</v>
          </cell>
          <cell r="R33">
            <v>-0.33054393305439328</v>
          </cell>
        </row>
        <row r="34">
          <cell r="A34" t="str">
            <v>B05000</v>
          </cell>
          <cell r="C34" t="str">
            <v>Raul Perez</v>
          </cell>
          <cell r="D34" t="str">
            <v>Red</v>
          </cell>
          <cell r="E34" t="str">
            <v>Agency</v>
          </cell>
          <cell r="F34">
            <v>13.5</v>
          </cell>
          <cell r="G34" t="str">
            <v>La Poulosa, La Vizcaina de Vinos, Bierzo, Raul Perez, 2019, 6x75cl</v>
          </cell>
          <cell r="H34">
            <v>6</v>
          </cell>
          <cell r="I34">
            <v>0.75</v>
          </cell>
          <cell r="J34">
            <v>77</v>
          </cell>
          <cell r="L34">
            <v>16</v>
          </cell>
          <cell r="M34">
            <v>5.08</v>
          </cell>
          <cell r="N34">
            <v>61</v>
          </cell>
          <cell r="O34">
            <v>57.924155844155948</v>
          </cell>
          <cell r="P34">
            <v>114.5</v>
          </cell>
          <cell r="Q34">
            <v>80</v>
          </cell>
          <cell r="R34">
            <v>-0.30131004366812225</v>
          </cell>
        </row>
        <row r="35">
          <cell r="A35" t="str">
            <v>B08833</v>
          </cell>
          <cell r="C35" t="str">
            <v>Raul Perez</v>
          </cell>
          <cell r="D35" t="str">
            <v>Red</v>
          </cell>
          <cell r="E35" t="str">
            <v>Agency</v>
          </cell>
          <cell r="F35">
            <v>13.5</v>
          </cell>
          <cell r="G35" t="str">
            <v>La Poulosa, La Vizcaina de Vinos, Bierzo, Raul Perez, 2020, 3x1.5L</v>
          </cell>
          <cell r="H35">
            <v>3</v>
          </cell>
          <cell r="I35">
            <v>1.5</v>
          </cell>
          <cell r="J35">
            <v>33</v>
          </cell>
          <cell r="L35">
            <v>0</v>
          </cell>
          <cell r="M35">
            <v>5.5</v>
          </cell>
          <cell r="N35">
            <v>33</v>
          </cell>
          <cell r="O35">
            <v>56.842727272727259</v>
          </cell>
          <cell r="P35">
            <v>124.5</v>
          </cell>
          <cell r="Q35">
            <v>80</v>
          </cell>
          <cell r="R35">
            <v>-0.35742971887550201</v>
          </cell>
        </row>
        <row r="36">
          <cell r="A36" t="str">
            <v>B08832</v>
          </cell>
          <cell r="C36" t="str">
            <v>Raul Perez</v>
          </cell>
          <cell r="D36" t="str">
            <v>Red</v>
          </cell>
          <cell r="E36" t="str">
            <v>Agency</v>
          </cell>
          <cell r="F36">
            <v>13.5</v>
          </cell>
          <cell r="G36" t="str">
            <v>La Poulosa, La Vizcaina de Vinos, Bierzo, Raul Perez, 2020, 6x75cl</v>
          </cell>
          <cell r="H36">
            <v>6</v>
          </cell>
          <cell r="I36">
            <v>0.75</v>
          </cell>
          <cell r="J36">
            <v>608</v>
          </cell>
          <cell r="L36">
            <v>0</v>
          </cell>
          <cell r="M36">
            <v>50.67</v>
          </cell>
          <cell r="N36">
            <v>608</v>
          </cell>
          <cell r="O36">
            <v>56.843388157894637</v>
          </cell>
          <cell r="P36">
            <v>119.5</v>
          </cell>
          <cell r="Q36">
            <v>80</v>
          </cell>
          <cell r="R36">
            <v>-0.33054393305439328</v>
          </cell>
        </row>
        <row r="37">
          <cell r="A37" t="str">
            <v>C10442</v>
          </cell>
          <cell r="C37" t="str">
            <v>Raul Perez</v>
          </cell>
          <cell r="D37" t="str">
            <v>Red</v>
          </cell>
          <cell r="E37" t="str">
            <v>Agency</v>
          </cell>
          <cell r="F37">
            <v>13.5</v>
          </cell>
          <cell r="G37" t="str">
            <v>La Poulosa, La Vizcaina de Vinos, Bierzo, Raul Perez, 2021, 6x75cl</v>
          </cell>
          <cell r="H37">
            <v>6</v>
          </cell>
          <cell r="I37">
            <v>0.75</v>
          </cell>
          <cell r="J37">
            <v>508</v>
          </cell>
          <cell r="L37">
            <v>0</v>
          </cell>
          <cell r="M37">
            <v>42.33</v>
          </cell>
          <cell r="N37">
            <v>508</v>
          </cell>
          <cell r="O37">
            <v>59.495787401574816</v>
          </cell>
          <cell r="P37">
            <v>119.5</v>
          </cell>
          <cell r="Q37">
            <v>80</v>
          </cell>
          <cell r="R37">
            <v>-0.33054393305439328</v>
          </cell>
        </row>
        <row r="38">
          <cell r="A38" t="str">
            <v>A07804</v>
          </cell>
          <cell r="C38" t="str">
            <v>Raul Perez</v>
          </cell>
          <cell r="D38" t="str">
            <v>Red</v>
          </cell>
          <cell r="E38" t="str">
            <v>Agency</v>
          </cell>
          <cell r="F38">
            <v>13.5</v>
          </cell>
          <cell r="G38" t="str">
            <v>La Vitoriana, La Vizcaina de Vinos, Bierzo, Raul Perez, 2017, 3x1.5L</v>
          </cell>
          <cell r="H38">
            <v>3</v>
          </cell>
          <cell r="I38">
            <v>1.5</v>
          </cell>
          <cell r="J38">
            <v>14</v>
          </cell>
          <cell r="M38">
            <v>2.33</v>
          </cell>
          <cell r="N38">
            <v>14</v>
          </cell>
          <cell r="O38">
            <v>53.009999999999991</v>
          </cell>
          <cell r="P38">
            <v>119.5</v>
          </cell>
          <cell r="Q38">
            <v>80</v>
          </cell>
          <cell r="R38">
            <v>-0.33054393305439328</v>
          </cell>
        </row>
        <row r="39">
          <cell r="A39" t="str">
            <v>B05005</v>
          </cell>
          <cell r="C39" t="str">
            <v>Raul Perez</v>
          </cell>
          <cell r="D39" t="str">
            <v>Red</v>
          </cell>
          <cell r="E39" t="str">
            <v>Agency</v>
          </cell>
          <cell r="F39">
            <v>13.5</v>
          </cell>
          <cell r="G39" t="str">
            <v>La Vitoriana, La Vizcaina de Vinos, Bierzo, Raul Perez, 2019, 3x1.5L</v>
          </cell>
          <cell r="H39">
            <v>3</v>
          </cell>
          <cell r="I39">
            <v>1.5</v>
          </cell>
          <cell r="J39">
            <v>18</v>
          </cell>
          <cell r="L39">
            <v>0</v>
          </cell>
          <cell r="M39">
            <v>3</v>
          </cell>
          <cell r="N39">
            <v>18</v>
          </cell>
          <cell r="O39">
            <v>57.926666666666719</v>
          </cell>
          <cell r="P39">
            <v>119.5</v>
          </cell>
          <cell r="Q39">
            <v>80</v>
          </cell>
          <cell r="R39">
            <v>-0.33054393305439328</v>
          </cell>
        </row>
        <row r="40">
          <cell r="A40" t="str">
            <v>B05004</v>
          </cell>
          <cell r="C40" t="str">
            <v>Raul Perez</v>
          </cell>
          <cell r="D40" t="str">
            <v>Red</v>
          </cell>
          <cell r="E40" t="str">
            <v>Agency</v>
          </cell>
          <cell r="F40">
            <v>13.5</v>
          </cell>
          <cell r="G40" t="str">
            <v>La Vitoriana, La Vizcaina de Vinos, Bierzo, Raul Perez, 2019, 6x75cl</v>
          </cell>
          <cell r="H40">
            <v>6</v>
          </cell>
          <cell r="I40">
            <v>0.75</v>
          </cell>
          <cell r="J40">
            <v>2</v>
          </cell>
          <cell r="L40">
            <v>2</v>
          </cell>
          <cell r="M40">
            <v>0</v>
          </cell>
          <cell r="N40">
            <v>0</v>
          </cell>
          <cell r="O40">
            <v>57.899999999984708</v>
          </cell>
          <cell r="P40">
            <v>114.5</v>
          </cell>
          <cell r="Q40">
            <v>80</v>
          </cell>
          <cell r="R40">
            <v>-0.30131004366812225</v>
          </cell>
        </row>
        <row r="41">
          <cell r="A41" t="str">
            <v>B08827</v>
          </cell>
          <cell r="C41" t="str">
            <v>Raul Perez</v>
          </cell>
          <cell r="D41" t="str">
            <v>Red</v>
          </cell>
          <cell r="E41" t="str">
            <v>Agency</v>
          </cell>
          <cell r="F41">
            <v>13.5</v>
          </cell>
          <cell r="G41" t="str">
            <v>La Vitoriana, La Vizcaina de Vinos, Bierzo, Raul Perez, 2020, 3x1.5L</v>
          </cell>
          <cell r="H41">
            <v>3</v>
          </cell>
          <cell r="I41">
            <v>1.5</v>
          </cell>
          <cell r="J41">
            <v>6</v>
          </cell>
          <cell r="L41">
            <v>0</v>
          </cell>
          <cell r="M41">
            <v>1</v>
          </cell>
          <cell r="N41">
            <v>6</v>
          </cell>
          <cell r="O41">
            <v>56.854999999999905</v>
          </cell>
          <cell r="P41">
            <v>124.5</v>
          </cell>
          <cell r="Q41">
            <v>80</v>
          </cell>
          <cell r="R41">
            <v>-0.35742971887550201</v>
          </cell>
        </row>
        <row r="42">
          <cell r="A42" t="str">
            <v>B08826</v>
          </cell>
          <cell r="C42" t="str">
            <v>Raul Perez</v>
          </cell>
          <cell r="D42" t="str">
            <v>Red</v>
          </cell>
          <cell r="E42" t="str">
            <v>Agency</v>
          </cell>
          <cell r="F42">
            <v>13.5</v>
          </cell>
          <cell r="G42" t="str">
            <v>La Vitoriana, La Vizcaina de Vinos, Bierzo, Raul Perez, 2020, 6x75cl</v>
          </cell>
          <cell r="H42">
            <v>6</v>
          </cell>
          <cell r="I42">
            <v>0.75</v>
          </cell>
          <cell r="J42">
            <v>9</v>
          </cell>
          <cell r="L42">
            <v>9</v>
          </cell>
          <cell r="M42">
            <v>0</v>
          </cell>
          <cell r="N42">
            <v>0</v>
          </cell>
          <cell r="O42">
            <v>56.91999999999949</v>
          </cell>
          <cell r="P42">
            <v>119.5</v>
          </cell>
          <cell r="Q42">
            <v>80</v>
          </cell>
          <cell r="R42">
            <v>-0.33054393305439328</v>
          </cell>
        </row>
        <row r="43">
          <cell r="A43" t="str">
            <v>C10445</v>
          </cell>
          <cell r="C43" t="str">
            <v>Raul Perez</v>
          </cell>
          <cell r="D43" t="str">
            <v>Red</v>
          </cell>
          <cell r="E43" t="str">
            <v>Agency</v>
          </cell>
          <cell r="F43">
            <v>13.5</v>
          </cell>
          <cell r="G43" t="str">
            <v>La Vitoriana, La Vizcaina de Vinos, Bierzo, Raul Perez, 2021, 6x75cl</v>
          </cell>
          <cell r="H43">
            <v>6</v>
          </cell>
          <cell r="I43">
            <v>0.75</v>
          </cell>
          <cell r="J43">
            <v>443</v>
          </cell>
          <cell r="L43">
            <v>0</v>
          </cell>
          <cell r="M43">
            <v>36.92</v>
          </cell>
          <cell r="N43">
            <v>443</v>
          </cell>
          <cell r="O43">
            <v>59.499954853273138</v>
          </cell>
          <cell r="P43">
            <v>119.5</v>
          </cell>
          <cell r="Q43">
            <v>80</v>
          </cell>
          <cell r="R43">
            <v>-0.33054393305439328</v>
          </cell>
        </row>
        <row r="44">
          <cell r="A44" t="str">
            <v>A01716</v>
          </cell>
          <cell r="C44" t="str">
            <v>Raul Perez</v>
          </cell>
          <cell r="D44" t="str">
            <v>Red</v>
          </cell>
          <cell r="E44" t="str">
            <v>Agency</v>
          </cell>
          <cell r="F44">
            <v>13.5</v>
          </cell>
          <cell r="G44" t="str">
            <v>Las Gundinas, La Vizcaina de Vinos, Bierzo, Raul Perez, 2016, 3x1.5L</v>
          </cell>
          <cell r="H44">
            <v>3</v>
          </cell>
          <cell r="I44">
            <v>1.5</v>
          </cell>
          <cell r="J44">
            <v>8</v>
          </cell>
          <cell r="M44">
            <v>1.33</v>
          </cell>
          <cell r="N44">
            <v>8</v>
          </cell>
          <cell r="O44">
            <v>51.719999999999963</v>
          </cell>
          <cell r="P44">
            <v>119.5</v>
          </cell>
          <cell r="Q44">
            <v>80</v>
          </cell>
          <cell r="R44">
            <v>-0.33054393305439328</v>
          </cell>
        </row>
        <row r="45">
          <cell r="A45" t="str">
            <v>A07806</v>
          </cell>
          <cell r="C45" t="str">
            <v>Raul Perez</v>
          </cell>
          <cell r="D45" t="str">
            <v>Red</v>
          </cell>
          <cell r="E45" t="str">
            <v>Agency</v>
          </cell>
          <cell r="F45">
            <v>12.5</v>
          </cell>
          <cell r="G45" t="str">
            <v>Las Gundinas, La Vizcaina de Vinos, Bierzo, Raul Perez, 2017, 3x1.5L</v>
          </cell>
          <cell r="H45">
            <v>3</v>
          </cell>
          <cell r="I45">
            <v>1.5</v>
          </cell>
          <cell r="J45">
            <v>14</v>
          </cell>
          <cell r="L45">
            <v>3</v>
          </cell>
          <cell r="M45">
            <v>1.83</v>
          </cell>
          <cell r="N45">
            <v>11</v>
          </cell>
          <cell r="O45">
            <v>53.010000000000026</v>
          </cell>
          <cell r="P45">
            <v>119.5</v>
          </cell>
          <cell r="Q45">
            <v>80</v>
          </cell>
          <cell r="R45">
            <v>-0.33054393305439328</v>
          </cell>
        </row>
        <row r="46">
          <cell r="A46" t="str">
            <v>A07805</v>
          </cell>
          <cell r="C46" t="str">
            <v>Raul Perez</v>
          </cell>
          <cell r="D46" t="str">
            <v>Red</v>
          </cell>
          <cell r="E46" t="str">
            <v>Agency</v>
          </cell>
          <cell r="F46">
            <v>13.5</v>
          </cell>
          <cell r="G46" t="str">
            <v>Las Gundinas, La Vizcaina de Vinos, Bierzo, Raul Perez, 2017, 6x75cl</v>
          </cell>
          <cell r="H46">
            <v>6</v>
          </cell>
          <cell r="I46">
            <v>0.75</v>
          </cell>
          <cell r="J46">
            <v>38</v>
          </cell>
          <cell r="L46">
            <v>0</v>
          </cell>
          <cell r="M46">
            <v>3.17</v>
          </cell>
          <cell r="N46">
            <v>38</v>
          </cell>
          <cell r="O46">
            <v>53.040000000000049</v>
          </cell>
          <cell r="P46">
            <v>114.5</v>
          </cell>
          <cell r="Q46">
            <v>80</v>
          </cell>
          <cell r="R46">
            <v>-0.30131004366812225</v>
          </cell>
        </row>
        <row r="47">
          <cell r="A47" t="str">
            <v>B05001</v>
          </cell>
          <cell r="C47" t="str">
            <v>Raul Perez</v>
          </cell>
          <cell r="D47" t="str">
            <v>Red</v>
          </cell>
          <cell r="E47" t="str">
            <v>Agency</v>
          </cell>
          <cell r="F47">
            <v>13.5</v>
          </cell>
          <cell r="G47" t="str">
            <v>Las Gundinas, La Vizcaina de Vinos, Bierzo, Raul Perez, 2019, 6x75cl</v>
          </cell>
          <cell r="H47">
            <v>6</v>
          </cell>
          <cell r="I47">
            <v>0.75</v>
          </cell>
          <cell r="J47">
            <v>342</v>
          </cell>
          <cell r="L47">
            <v>0</v>
          </cell>
          <cell r="M47">
            <v>28.5</v>
          </cell>
          <cell r="N47">
            <v>342</v>
          </cell>
          <cell r="O47">
            <v>57.928947368421071</v>
          </cell>
          <cell r="P47">
            <v>114.5</v>
          </cell>
          <cell r="Q47">
            <v>80</v>
          </cell>
          <cell r="R47">
            <v>-0.30131004366812225</v>
          </cell>
        </row>
        <row r="48">
          <cell r="A48" t="str">
            <v>B08831</v>
          </cell>
          <cell r="C48" t="str">
            <v>Raul Perez</v>
          </cell>
          <cell r="D48" t="str">
            <v>Red</v>
          </cell>
          <cell r="E48" t="str">
            <v>Agency</v>
          </cell>
          <cell r="F48">
            <v>13.5</v>
          </cell>
          <cell r="G48" t="str">
            <v>Las Gundinas, La Vizcaina de Vinos, Bierzo, Raul Perez, 2020, 3x1.5L</v>
          </cell>
          <cell r="H48">
            <v>3</v>
          </cell>
          <cell r="I48">
            <v>1.5</v>
          </cell>
          <cell r="J48">
            <v>15</v>
          </cell>
          <cell r="L48">
            <v>0</v>
          </cell>
          <cell r="M48">
            <v>2.5</v>
          </cell>
          <cell r="N48">
            <v>15</v>
          </cell>
          <cell r="O48">
            <v>56.839999999999961</v>
          </cell>
          <cell r="P48">
            <v>124.5</v>
          </cell>
          <cell r="Q48">
            <v>80</v>
          </cell>
          <cell r="R48">
            <v>-0.35742971887550201</v>
          </cell>
        </row>
        <row r="49">
          <cell r="A49" t="str">
            <v>B08830</v>
          </cell>
          <cell r="C49" t="str">
            <v>Raul Perez</v>
          </cell>
          <cell r="D49" t="str">
            <v>Red</v>
          </cell>
          <cell r="E49" t="str">
            <v>Agency</v>
          </cell>
          <cell r="F49">
            <v>13.5</v>
          </cell>
          <cell r="G49" t="str">
            <v>Las Gundinas, La Vizcaina de Vinos, Bierzo, Raul Perez, 2020, 6x75cl</v>
          </cell>
          <cell r="H49">
            <v>6</v>
          </cell>
          <cell r="I49">
            <v>0.75</v>
          </cell>
          <cell r="J49">
            <v>546</v>
          </cell>
          <cell r="L49">
            <v>-2.8421709430404007E-14</v>
          </cell>
          <cell r="M49">
            <v>45.5</v>
          </cell>
          <cell r="N49">
            <v>546</v>
          </cell>
          <cell r="O49">
            <v>56.842417582417561</v>
          </cell>
          <cell r="P49">
            <v>119.5</v>
          </cell>
          <cell r="Q49">
            <v>80</v>
          </cell>
          <cell r="R49">
            <v>-0.33054393305439328</v>
          </cell>
        </row>
        <row r="50">
          <cell r="A50" t="str">
            <v>C10443</v>
          </cell>
          <cell r="C50" t="str">
            <v>Raul Perez</v>
          </cell>
          <cell r="D50" t="str">
            <v>Red</v>
          </cell>
          <cell r="E50" t="str">
            <v>Agency</v>
          </cell>
          <cell r="F50">
            <v>13.5</v>
          </cell>
          <cell r="G50" t="str">
            <v>Las Gundinas, La Vizcaina de Vinos, Bierzo, Raul Perez, 2021, 6x75cl</v>
          </cell>
          <cell r="H50">
            <v>6</v>
          </cell>
          <cell r="I50">
            <v>0.75</v>
          </cell>
          <cell r="J50">
            <v>448</v>
          </cell>
          <cell r="L50">
            <v>0</v>
          </cell>
          <cell r="M50">
            <v>37.33</v>
          </cell>
          <cell r="N50">
            <v>448</v>
          </cell>
          <cell r="O50">
            <v>59.495625000000004</v>
          </cell>
          <cell r="P50">
            <v>119.5</v>
          </cell>
          <cell r="Q50">
            <v>80</v>
          </cell>
          <cell r="R50">
            <v>-0.33054393305439328</v>
          </cell>
        </row>
        <row r="51">
          <cell r="A51" t="str">
            <v>C06887</v>
          </cell>
          <cell r="C51" t="str">
            <v>Raul Perez</v>
          </cell>
          <cell r="D51" t="str">
            <v>White</v>
          </cell>
          <cell r="E51" t="str">
            <v>Agency</v>
          </cell>
          <cell r="F51">
            <v>13</v>
          </cell>
          <cell r="G51" t="str">
            <v>Palomino, 'RP', Raul Perez, 2018, 6x75cl</v>
          </cell>
          <cell r="H51">
            <v>6</v>
          </cell>
          <cell r="I51">
            <v>0.75</v>
          </cell>
          <cell r="J51">
            <v>109</v>
          </cell>
          <cell r="L51">
            <v>0</v>
          </cell>
          <cell r="M51">
            <v>9.08</v>
          </cell>
          <cell r="N51">
            <v>109</v>
          </cell>
          <cell r="O51">
            <v>97.435045871559623</v>
          </cell>
          <cell r="P51">
            <v>186.5</v>
          </cell>
          <cell r="Q51">
            <v>125</v>
          </cell>
          <cell r="R51">
            <v>-0.32975871313672922</v>
          </cell>
        </row>
        <row r="52">
          <cell r="A52" t="str">
            <v>C11931</v>
          </cell>
          <cell r="C52" t="str">
            <v>Raul Perez</v>
          </cell>
          <cell r="D52" t="str">
            <v>White</v>
          </cell>
          <cell r="E52" t="str">
            <v>Agency</v>
          </cell>
          <cell r="F52">
            <v>13</v>
          </cell>
          <cell r="G52" t="str">
            <v>Pazo da Sinsela, Albarino, Raul Perez, 2021, 6x75cl</v>
          </cell>
          <cell r="H52">
            <v>6</v>
          </cell>
          <cell r="I52">
            <v>0.75</v>
          </cell>
          <cell r="J52">
            <v>142</v>
          </cell>
          <cell r="L52">
            <v>0</v>
          </cell>
          <cell r="M52">
            <v>11.83</v>
          </cell>
          <cell r="N52">
            <v>142</v>
          </cell>
          <cell r="O52">
            <v>127.11845070422537</v>
          </cell>
          <cell r="P52">
            <v>241.99999999999997</v>
          </cell>
          <cell r="Q52">
            <v>165</v>
          </cell>
          <cell r="R52">
            <v>-0.31818181818181812</v>
          </cell>
        </row>
        <row r="53">
          <cell r="A53" t="str">
            <v>C11930</v>
          </cell>
          <cell r="C53" t="str">
            <v>Raul Perez</v>
          </cell>
          <cell r="D53" t="str">
            <v>White</v>
          </cell>
          <cell r="E53" t="str">
            <v>Agency</v>
          </cell>
          <cell r="F53">
            <v>13</v>
          </cell>
          <cell r="G53" t="str">
            <v>Pazo da Sinsela, San Clemente, Albarino, Raul Perez, 2021, 6x75cl</v>
          </cell>
          <cell r="H53">
            <v>6</v>
          </cell>
          <cell r="I53">
            <v>0.75</v>
          </cell>
          <cell r="J53">
            <v>88</v>
          </cell>
          <cell r="L53">
            <v>0</v>
          </cell>
          <cell r="M53">
            <v>7.33</v>
          </cell>
          <cell r="N53">
            <v>88</v>
          </cell>
          <cell r="O53">
            <v>254.23772727272734</v>
          </cell>
          <cell r="P53">
            <v>463.5</v>
          </cell>
          <cell r="Q53">
            <v>300</v>
          </cell>
          <cell r="R53">
            <v>-0.35275080906148865</v>
          </cell>
        </row>
        <row r="54">
          <cell r="A54" t="str">
            <v>C06882</v>
          </cell>
          <cell r="C54" t="str">
            <v>Raul Perez</v>
          </cell>
          <cell r="D54" t="str">
            <v>Red</v>
          </cell>
          <cell r="E54" t="str">
            <v>Agency</v>
          </cell>
          <cell r="F54">
            <v>13</v>
          </cell>
          <cell r="G54" t="str">
            <v>Petit Verdot, 'RP', Raul Perez, 2018, 6x75cl</v>
          </cell>
          <cell r="H54">
            <v>6</v>
          </cell>
          <cell r="I54">
            <v>0.75</v>
          </cell>
          <cell r="J54">
            <v>146</v>
          </cell>
          <cell r="L54">
            <v>0</v>
          </cell>
          <cell r="M54">
            <v>12.17</v>
          </cell>
          <cell r="N54">
            <v>146</v>
          </cell>
          <cell r="O54">
            <v>97.435890410958933</v>
          </cell>
          <cell r="P54">
            <v>185.5</v>
          </cell>
          <cell r="Q54">
            <v>130</v>
          </cell>
          <cell r="R54">
            <v>-0.29919137466307277</v>
          </cell>
        </row>
        <row r="55">
          <cell r="A55" t="str">
            <v>C06883</v>
          </cell>
          <cell r="C55" t="str">
            <v>Raul Perez</v>
          </cell>
          <cell r="D55" t="str">
            <v>Red</v>
          </cell>
          <cell r="E55" t="str">
            <v>Agency</v>
          </cell>
          <cell r="F55">
            <v>13</v>
          </cell>
          <cell r="G55" t="str">
            <v>Pico Ferreira, 'RP', Raul Perez, 2016, 6x75cl</v>
          </cell>
          <cell r="H55">
            <v>6</v>
          </cell>
          <cell r="I55">
            <v>0.75</v>
          </cell>
          <cell r="J55">
            <v>201.00000000000003</v>
          </cell>
          <cell r="L55">
            <v>-2.8421709430404007E-14</v>
          </cell>
          <cell r="M55">
            <v>16.75</v>
          </cell>
          <cell r="N55">
            <v>201</v>
          </cell>
          <cell r="O55">
            <v>128.20477611940299</v>
          </cell>
          <cell r="P55">
            <v>247</v>
          </cell>
          <cell r="Q55">
            <v>170</v>
          </cell>
          <cell r="R55">
            <v>-0.31174089068825911</v>
          </cell>
        </row>
        <row r="56">
          <cell r="A56" t="str">
            <v>C06885</v>
          </cell>
          <cell r="C56" t="str">
            <v>Raul Perez</v>
          </cell>
          <cell r="D56" t="str">
            <v>Red</v>
          </cell>
          <cell r="E56" t="str">
            <v>Agency</v>
          </cell>
          <cell r="F56">
            <v>13</v>
          </cell>
          <cell r="G56" t="str">
            <v>Pinot Noir, 'RP', Raul Perez, 2018, 6x75cl</v>
          </cell>
          <cell r="H56">
            <v>6</v>
          </cell>
          <cell r="I56">
            <v>0.75</v>
          </cell>
          <cell r="J56">
            <v>83</v>
          </cell>
          <cell r="L56">
            <v>0</v>
          </cell>
          <cell r="M56">
            <v>6.92</v>
          </cell>
          <cell r="N56">
            <v>83</v>
          </cell>
          <cell r="O56">
            <v>128.20409638554219</v>
          </cell>
          <cell r="P56">
            <v>247</v>
          </cell>
          <cell r="Q56">
            <v>170</v>
          </cell>
          <cell r="R56">
            <v>-0.31174089068825911</v>
          </cell>
        </row>
        <row r="57">
          <cell r="A57" t="str">
            <v>A00528</v>
          </cell>
          <cell r="C57" t="str">
            <v>Raul Perez</v>
          </cell>
          <cell r="D57" t="str">
            <v>White</v>
          </cell>
          <cell r="E57" t="str">
            <v>Agency</v>
          </cell>
          <cell r="F57">
            <v>13.5</v>
          </cell>
          <cell r="G57" t="str">
            <v>Sketch, Albarino, Rias Baixas, Raul Perez, 2017, 6x75cl</v>
          </cell>
          <cell r="H57">
            <v>6</v>
          </cell>
          <cell r="I57">
            <v>0.75</v>
          </cell>
          <cell r="J57">
            <v>12</v>
          </cell>
          <cell r="L57">
            <v>12</v>
          </cell>
          <cell r="M57">
            <v>0</v>
          </cell>
          <cell r="N57">
            <v>0</v>
          </cell>
          <cell r="O57">
            <v>107.34000000000006</v>
          </cell>
          <cell r="P57">
            <v>360.5</v>
          </cell>
          <cell r="Q57">
            <v>225</v>
          </cell>
          <cell r="R57">
            <v>-0.37586685159500693</v>
          </cell>
        </row>
        <row r="58">
          <cell r="A58" t="str">
            <v>A07800</v>
          </cell>
          <cell r="C58" t="str">
            <v>Raul Perez</v>
          </cell>
          <cell r="D58" t="str">
            <v>White</v>
          </cell>
          <cell r="E58" t="str">
            <v>Agency</v>
          </cell>
          <cell r="F58">
            <v>13.5</v>
          </cell>
          <cell r="G58" t="str">
            <v>Sketch, Albarino, Rias Baixas, Raul Perez, 2018, 6x75cl</v>
          </cell>
          <cell r="H58">
            <v>6</v>
          </cell>
          <cell r="I58">
            <v>0.75</v>
          </cell>
          <cell r="J58">
            <v>11</v>
          </cell>
          <cell r="L58">
            <v>11</v>
          </cell>
          <cell r="M58">
            <v>0</v>
          </cell>
          <cell r="N58">
            <v>0</v>
          </cell>
          <cell r="O58">
            <v>107.70000000000019</v>
          </cell>
          <cell r="P58">
            <v>401.5</v>
          </cell>
          <cell r="Q58">
            <v>225</v>
          </cell>
          <cell r="R58">
            <v>-0.43960149439601492</v>
          </cell>
        </row>
        <row r="59">
          <cell r="A59" t="str">
            <v>B01972</v>
          </cell>
          <cell r="C59" t="str">
            <v>Raul Perez</v>
          </cell>
          <cell r="D59" t="str">
            <v>White</v>
          </cell>
          <cell r="E59" t="str">
            <v>Agency</v>
          </cell>
          <cell r="F59">
            <v>13.5</v>
          </cell>
          <cell r="G59" t="str">
            <v>Sketch, Albarino, Rias Baixas, Raul Perez, 2020, 6x75cl</v>
          </cell>
          <cell r="H59">
            <v>6</v>
          </cell>
          <cell r="I59">
            <v>0.75</v>
          </cell>
          <cell r="J59">
            <v>26</v>
          </cell>
          <cell r="K59">
            <v>6</v>
          </cell>
          <cell r="L59">
            <v>20</v>
          </cell>
          <cell r="M59">
            <v>0</v>
          </cell>
          <cell r="N59">
            <v>0</v>
          </cell>
          <cell r="O59">
            <v>127.74923076923082</v>
          </cell>
          <cell r="P59">
            <v>340</v>
          </cell>
          <cell r="Q59">
            <v>225</v>
          </cell>
          <cell r="R59">
            <v>-0.33823529411764708</v>
          </cell>
        </row>
        <row r="60">
          <cell r="A60" t="str">
            <v>C06878</v>
          </cell>
          <cell r="C60" t="str">
            <v>Raul Perez</v>
          </cell>
          <cell r="D60" t="str">
            <v>White</v>
          </cell>
          <cell r="E60" t="str">
            <v>Agency</v>
          </cell>
          <cell r="F60">
            <v>13.5</v>
          </cell>
          <cell r="G60" t="str">
            <v>Sketch, Albarino, Rias Baixas, Raul Perez, 2021, 6x75cl</v>
          </cell>
          <cell r="H60">
            <v>6</v>
          </cell>
          <cell r="I60">
            <v>0.75</v>
          </cell>
          <cell r="J60">
            <v>53</v>
          </cell>
          <cell r="L60">
            <v>53</v>
          </cell>
          <cell r="M60">
            <v>0</v>
          </cell>
          <cell r="N60">
            <v>0</v>
          </cell>
          <cell r="O60">
            <v>124.61433962264152</v>
          </cell>
          <cell r="P60">
            <v>360.5</v>
          </cell>
          <cell r="Q60">
            <v>225</v>
          </cell>
          <cell r="R60">
            <v>-0.37586685159500693</v>
          </cell>
        </row>
        <row r="61">
          <cell r="A61" t="str">
            <v>C11927</v>
          </cell>
          <cell r="C61" t="str">
            <v>Raul Perez</v>
          </cell>
          <cell r="D61" t="str">
            <v>White</v>
          </cell>
          <cell r="E61" t="str">
            <v>Agency</v>
          </cell>
          <cell r="F61">
            <v>13.5</v>
          </cell>
          <cell r="G61" t="str">
            <v>Sketch, Albarino, Rias Baixas, Raul Perez, 2022, 6x75cl</v>
          </cell>
          <cell r="H61">
            <v>6</v>
          </cell>
          <cell r="I61">
            <v>0.75</v>
          </cell>
          <cell r="J61">
            <v>89</v>
          </cell>
          <cell r="L61">
            <v>0</v>
          </cell>
          <cell r="M61">
            <v>7.42</v>
          </cell>
          <cell r="N61">
            <v>89</v>
          </cell>
          <cell r="O61">
            <v>131.09258426966289</v>
          </cell>
          <cell r="P61">
            <v>360.5</v>
          </cell>
          <cell r="Q61">
            <v>225</v>
          </cell>
          <cell r="R61">
            <v>-0.37586685159500693</v>
          </cell>
        </row>
        <row r="62">
          <cell r="A62" t="str">
            <v>C06886</v>
          </cell>
          <cell r="C62" t="str">
            <v>Raul Perez</v>
          </cell>
          <cell r="D62" t="str">
            <v>Red</v>
          </cell>
          <cell r="E62" t="str">
            <v>Agency</v>
          </cell>
          <cell r="F62">
            <v>13</v>
          </cell>
          <cell r="G62" t="str">
            <v>Tinto Anfora, 'RP', Raul Perez, 2015, 6x75cl</v>
          </cell>
          <cell r="H62">
            <v>6</v>
          </cell>
          <cell r="I62">
            <v>0.75</v>
          </cell>
          <cell r="J62">
            <v>189</v>
          </cell>
          <cell r="L62">
            <v>-2.8421709430404007E-14</v>
          </cell>
          <cell r="M62">
            <v>15.75</v>
          </cell>
          <cell r="N62">
            <v>189</v>
          </cell>
          <cell r="O62">
            <v>102.56444444444443</v>
          </cell>
          <cell r="P62">
            <v>195.5</v>
          </cell>
          <cell r="Q62">
            <v>135</v>
          </cell>
          <cell r="R62">
            <v>-0.30946291560102301</v>
          </cell>
        </row>
        <row r="63">
          <cell r="A63" t="str">
            <v>C06872</v>
          </cell>
          <cell r="C63" t="str">
            <v>Raul Perez</v>
          </cell>
          <cell r="D63" t="str">
            <v>Red</v>
          </cell>
          <cell r="E63" t="str">
            <v>Agency</v>
          </cell>
          <cell r="F63">
            <v>13.5</v>
          </cell>
          <cell r="G63" t="str">
            <v>Ultreia de Paluezas, Bierzo, Raul Perez, 2021, 3x1.5L</v>
          </cell>
          <cell r="H63">
            <v>3</v>
          </cell>
          <cell r="I63">
            <v>1.5</v>
          </cell>
          <cell r="J63">
            <v>12</v>
          </cell>
          <cell r="L63">
            <v>0</v>
          </cell>
          <cell r="M63">
            <v>2</v>
          </cell>
          <cell r="N63">
            <v>12</v>
          </cell>
          <cell r="O63">
            <v>124.61750000000001</v>
          </cell>
          <cell r="P63">
            <v>284.5</v>
          </cell>
          <cell r="Q63">
            <v>185</v>
          </cell>
          <cell r="R63">
            <v>-0.34973637961335674</v>
          </cell>
        </row>
        <row r="64">
          <cell r="A64" t="str">
            <v>C11912</v>
          </cell>
          <cell r="C64" t="str">
            <v>Raul Perez</v>
          </cell>
          <cell r="D64" t="str">
            <v>Red</v>
          </cell>
          <cell r="E64" t="str">
            <v>Agency</v>
          </cell>
          <cell r="F64">
            <v>13.5</v>
          </cell>
          <cell r="G64" t="str">
            <v>Ultreia de Paluezas, Bierzo, Raul Perez, 2022, 3x1.5L</v>
          </cell>
          <cell r="H64">
            <v>3</v>
          </cell>
          <cell r="I64">
            <v>1.5</v>
          </cell>
          <cell r="J64">
            <v>12</v>
          </cell>
          <cell r="L64">
            <v>0</v>
          </cell>
          <cell r="M64">
            <v>2</v>
          </cell>
          <cell r="N64">
            <v>12</v>
          </cell>
          <cell r="O64">
            <v>131.0925</v>
          </cell>
          <cell r="P64">
            <v>283.5</v>
          </cell>
          <cell r="Q64">
            <v>185</v>
          </cell>
          <cell r="R64">
            <v>-0.34744268077601409</v>
          </cell>
        </row>
        <row r="65">
          <cell r="A65" t="str">
            <v>C11913</v>
          </cell>
          <cell r="C65" t="str">
            <v>Raul Perez</v>
          </cell>
          <cell r="D65" t="str">
            <v>Red</v>
          </cell>
          <cell r="E65" t="str">
            <v>Agency</v>
          </cell>
          <cell r="F65">
            <v>13.5</v>
          </cell>
          <cell r="G65" t="str">
            <v>Ultreia de Paluezas, Bierzo, Raul Perez, 2022, 6x75cl</v>
          </cell>
          <cell r="H65">
            <v>6</v>
          </cell>
          <cell r="I65">
            <v>0.75</v>
          </cell>
          <cell r="J65">
            <v>46</v>
          </cell>
          <cell r="L65">
            <v>0</v>
          </cell>
          <cell r="M65">
            <v>3.83</v>
          </cell>
          <cell r="N65">
            <v>46</v>
          </cell>
          <cell r="O65">
            <v>131.09217391304347</v>
          </cell>
          <cell r="P65">
            <v>257.5</v>
          </cell>
          <cell r="Q65">
            <v>185</v>
          </cell>
          <cell r="R65">
            <v>-0.28155339805825241</v>
          </cell>
        </row>
        <row r="66">
          <cell r="A66" t="str">
            <v>A01754</v>
          </cell>
          <cell r="C66" t="str">
            <v>Raul Perez</v>
          </cell>
          <cell r="D66" t="str">
            <v>Red</v>
          </cell>
          <cell r="E66" t="str">
            <v>Agency</v>
          </cell>
          <cell r="F66">
            <v>13.5</v>
          </cell>
          <cell r="G66" t="str">
            <v>Ultreia de Valtuille, Bierzo, Raul Perez, 2015, 6x75cl</v>
          </cell>
          <cell r="H66">
            <v>6</v>
          </cell>
          <cell r="I66">
            <v>0.75</v>
          </cell>
          <cell r="J66">
            <v>6</v>
          </cell>
          <cell r="L66">
            <v>0</v>
          </cell>
          <cell r="M66">
            <v>0.5</v>
          </cell>
          <cell r="N66">
            <v>6</v>
          </cell>
          <cell r="O66">
            <v>118.79999999999998</v>
          </cell>
          <cell r="P66">
            <v>221.49999999999997</v>
          </cell>
          <cell r="Q66">
            <v>185</v>
          </cell>
          <cell r="R66">
            <v>-0.16478555304740394</v>
          </cell>
        </row>
        <row r="67">
          <cell r="A67" t="str">
            <v>A00523</v>
          </cell>
          <cell r="C67" t="str">
            <v>Raul Perez</v>
          </cell>
          <cell r="D67" t="str">
            <v>Red</v>
          </cell>
          <cell r="E67" t="str">
            <v>Agency</v>
          </cell>
          <cell r="F67">
            <v>13.5</v>
          </cell>
          <cell r="G67" t="str">
            <v>Ultreia de Valtuille, Bierzo, Raul Perez, 2016, 6x75cl</v>
          </cell>
          <cell r="H67">
            <v>6</v>
          </cell>
          <cell r="I67">
            <v>0.75</v>
          </cell>
          <cell r="J67">
            <v>6</v>
          </cell>
          <cell r="L67">
            <v>0</v>
          </cell>
          <cell r="M67">
            <v>0.5</v>
          </cell>
          <cell r="N67">
            <v>6</v>
          </cell>
          <cell r="O67">
            <v>103.44</v>
          </cell>
          <cell r="P67">
            <v>206.00000000000003</v>
          </cell>
          <cell r="Q67">
            <v>185</v>
          </cell>
          <cell r="R67">
            <v>-0.10194174757281566</v>
          </cell>
        </row>
        <row r="68">
          <cell r="A68" t="str">
            <v>A07799</v>
          </cell>
          <cell r="C68" t="str">
            <v>Raul Perez</v>
          </cell>
          <cell r="D68" t="str">
            <v>Red</v>
          </cell>
          <cell r="E68" t="str">
            <v>Agency</v>
          </cell>
          <cell r="F68">
            <v>13.5</v>
          </cell>
          <cell r="G68" t="str">
            <v>Ultreia de Valtuille, Bierzo, Raul Perez, 2017, 6x75cl</v>
          </cell>
          <cell r="H68">
            <v>6</v>
          </cell>
          <cell r="I68">
            <v>0.75</v>
          </cell>
          <cell r="J68">
            <v>8</v>
          </cell>
          <cell r="L68">
            <v>8</v>
          </cell>
          <cell r="M68">
            <v>0</v>
          </cell>
          <cell r="N68">
            <v>0</v>
          </cell>
          <cell r="O68">
            <v>118.79999999999993</v>
          </cell>
          <cell r="P68">
            <v>226.50000000000003</v>
          </cell>
          <cell r="Q68">
            <v>185</v>
          </cell>
          <cell r="R68">
            <v>-0.18322295805739525</v>
          </cell>
        </row>
        <row r="69">
          <cell r="A69" t="str">
            <v>A08651</v>
          </cell>
          <cell r="C69" t="str">
            <v>Raul Perez</v>
          </cell>
          <cell r="D69" t="str">
            <v>Red</v>
          </cell>
          <cell r="E69" t="str">
            <v>Agency</v>
          </cell>
          <cell r="F69">
            <v>13.5</v>
          </cell>
          <cell r="G69" t="str">
            <v>Ultreia de Valtuille, Bierzo, Raul Perez, 2018, 6x75cl</v>
          </cell>
          <cell r="H69">
            <v>6</v>
          </cell>
          <cell r="I69">
            <v>0.75</v>
          </cell>
          <cell r="J69">
            <v>2</v>
          </cell>
          <cell r="L69">
            <v>2</v>
          </cell>
          <cell r="M69">
            <v>0</v>
          </cell>
          <cell r="N69">
            <v>0</v>
          </cell>
          <cell r="O69">
            <v>118.80000000000007</v>
          </cell>
          <cell r="P69">
            <v>247</v>
          </cell>
          <cell r="Q69">
            <v>185</v>
          </cell>
          <cell r="R69">
            <v>-0.25101214574898784</v>
          </cell>
        </row>
        <row r="70">
          <cell r="A70" t="str">
            <v>B01958</v>
          </cell>
          <cell r="C70" t="str">
            <v>Raul Perez</v>
          </cell>
          <cell r="D70" t="str">
            <v>Red</v>
          </cell>
          <cell r="E70" t="str">
            <v>Agency</v>
          </cell>
          <cell r="F70">
            <v>13.5</v>
          </cell>
          <cell r="G70" t="str">
            <v>Ultreia de Valtuille, Bierzo, Raul Perez, 2019, 6x75cl</v>
          </cell>
          <cell r="H70">
            <v>6</v>
          </cell>
          <cell r="I70">
            <v>0.75</v>
          </cell>
          <cell r="J70">
            <v>11</v>
          </cell>
          <cell r="L70">
            <v>5.9999999999999432</v>
          </cell>
          <cell r="M70">
            <v>0.42</v>
          </cell>
          <cell r="N70">
            <v>5</v>
          </cell>
          <cell r="O70">
            <v>106.55454545454705</v>
          </cell>
          <cell r="P70">
            <v>248</v>
          </cell>
          <cell r="Q70">
            <v>185</v>
          </cell>
          <cell r="R70">
            <v>-0.25403225806451613</v>
          </cell>
        </row>
        <row r="71">
          <cell r="A71" t="str">
            <v>C06862</v>
          </cell>
          <cell r="C71" t="str">
            <v>Raul Perez</v>
          </cell>
          <cell r="D71" t="str">
            <v>Red</v>
          </cell>
          <cell r="E71" t="str">
            <v>Agency</v>
          </cell>
          <cell r="F71">
            <v>13.5</v>
          </cell>
          <cell r="G71" t="str">
            <v>Ultreia de Valtuille, Bierzo, Raul Perez, 2021, 6x75cl</v>
          </cell>
          <cell r="H71">
            <v>6</v>
          </cell>
          <cell r="I71">
            <v>0.75</v>
          </cell>
          <cell r="J71">
            <v>381</v>
          </cell>
          <cell r="L71">
            <v>3</v>
          </cell>
          <cell r="M71">
            <v>31.5</v>
          </cell>
          <cell r="N71">
            <v>378</v>
          </cell>
          <cell r="O71">
            <v>124.61480314960625</v>
          </cell>
          <cell r="P71">
            <v>258.5</v>
          </cell>
          <cell r="Q71">
            <v>185</v>
          </cell>
          <cell r="R71">
            <v>-0.28433268858800775</v>
          </cell>
        </row>
        <row r="72">
          <cell r="A72" t="str">
            <v>C11920</v>
          </cell>
          <cell r="C72" t="str">
            <v>Raul Perez</v>
          </cell>
          <cell r="D72" t="str">
            <v>Red</v>
          </cell>
          <cell r="E72" t="str">
            <v>Agency</v>
          </cell>
          <cell r="F72">
            <v>13.5</v>
          </cell>
          <cell r="G72" t="str">
            <v>Ultreia de Valtuille, Bierzo, Raul Perez, 2022, 3x1.5L</v>
          </cell>
          <cell r="H72">
            <v>3</v>
          </cell>
          <cell r="I72">
            <v>1.5</v>
          </cell>
          <cell r="J72">
            <v>17</v>
          </cell>
          <cell r="L72">
            <v>6</v>
          </cell>
          <cell r="M72">
            <v>1.83</v>
          </cell>
          <cell r="N72">
            <v>11</v>
          </cell>
          <cell r="O72">
            <v>131.09294117647056</v>
          </cell>
          <cell r="P72">
            <v>283.5</v>
          </cell>
          <cell r="Q72">
            <v>185</v>
          </cell>
          <cell r="R72">
            <v>-0.34744268077601409</v>
          </cell>
        </row>
        <row r="73">
          <cell r="A73" t="str">
            <v>C11921</v>
          </cell>
          <cell r="C73" t="str">
            <v>Raul Perez</v>
          </cell>
          <cell r="D73" t="str">
            <v>Red</v>
          </cell>
          <cell r="E73" t="str">
            <v>Agency</v>
          </cell>
          <cell r="F73">
            <v>13.5</v>
          </cell>
          <cell r="G73" t="str">
            <v>Ultreia de Valtuille, Bierzo, Raul Perez, 2022, 6x75cl</v>
          </cell>
          <cell r="H73">
            <v>6</v>
          </cell>
          <cell r="I73">
            <v>0.75</v>
          </cell>
          <cell r="J73">
            <v>512</v>
          </cell>
          <cell r="L73">
            <v>60</v>
          </cell>
          <cell r="M73">
            <v>37.67</v>
          </cell>
          <cell r="N73">
            <v>452</v>
          </cell>
          <cell r="O73">
            <v>131.09238281249998</v>
          </cell>
          <cell r="P73">
            <v>257.5</v>
          </cell>
          <cell r="Q73">
            <v>185</v>
          </cell>
          <cell r="R73">
            <v>-0.28155339805825241</v>
          </cell>
        </row>
        <row r="74">
          <cell r="A74" t="str">
            <v>B08836</v>
          </cell>
          <cell r="C74" t="str">
            <v>Raul Perez</v>
          </cell>
          <cell r="D74" t="str">
            <v>White</v>
          </cell>
          <cell r="E74" t="str">
            <v>Agency</v>
          </cell>
          <cell r="F74">
            <v>13.5</v>
          </cell>
          <cell r="G74" t="str">
            <v>Ultreia, Agro, Bierzo, Raul Perez, 2020, 6x75cl</v>
          </cell>
          <cell r="H74">
            <v>6</v>
          </cell>
          <cell r="I74">
            <v>0.75</v>
          </cell>
          <cell r="J74">
            <v>182</v>
          </cell>
          <cell r="L74">
            <v>0</v>
          </cell>
          <cell r="M74">
            <v>15.17</v>
          </cell>
          <cell r="N74">
            <v>182</v>
          </cell>
          <cell r="O74">
            <v>125.41879120879119</v>
          </cell>
          <cell r="P74">
            <v>284.5</v>
          </cell>
          <cell r="Q74">
            <v>180</v>
          </cell>
          <cell r="R74">
            <v>-0.36731107205623903</v>
          </cell>
        </row>
        <row r="75">
          <cell r="A75" t="str">
            <v>B06446</v>
          </cell>
          <cell r="C75" t="str">
            <v>Raul Perez</v>
          </cell>
          <cell r="D75" t="str">
            <v>Red</v>
          </cell>
          <cell r="E75" t="str">
            <v>Agency</v>
          </cell>
          <cell r="F75">
            <v>13.5</v>
          </cell>
          <cell r="G75" t="str">
            <v>Ultreia, Cova de la Raposa, Bierzo, Raul Perez, 2020, 6x75cl</v>
          </cell>
          <cell r="H75">
            <v>6</v>
          </cell>
          <cell r="I75">
            <v>0.75</v>
          </cell>
          <cell r="J75">
            <v>35</v>
          </cell>
          <cell r="L75">
            <v>0</v>
          </cell>
          <cell r="M75">
            <v>2.92</v>
          </cell>
          <cell r="N75">
            <v>35</v>
          </cell>
          <cell r="O75">
            <v>129.024</v>
          </cell>
          <cell r="P75">
            <v>258.5</v>
          </cell>
          <cell r="Q75">
            <v>180</v>
          </cell>
          <cell r="R75">
            <v>-0.30367504835589942</v>
          </cell>
        </row>
        <row r="76">
          <cell r="A76" t="str">
            <v>C06868</v>
          </cell>
          <cell r="C76" t="str">
            <v>Raul Perez</v>
          </cell>
          <cell r="D76" t="str">
            <v>Red</v>
          </cell>
          <cell r="E76" t="str">
            <v>Agency</v>
          </cell>
          <cell r="F76">
            <v>13.5</v>
          </cell>
          <cell r="G76" t="str">
            <v>Ultreia, Cova de la Raposa, Bierzo, Raul Perez, 2021, 3x1.5L</v>
          </cell>
          <cell r="H76">
            <v>3</v>
          </cell>
          <cell r="I76">
            <v>1.5</v>
          </cell>
          <cell r="J76">
            <v>18</v>
          </cell>
          <cell r="L76">
            <v>0</v>
          </cell>
          <cell r="M76">
            <v>3</v>
          </cell>
          <cell r="N76">
            <v>18</v>
          </cell>
          <cell r="O76">
            <v>124.61666666666667</v>
          </cell>
          <cell r="P76">
            <v>284.5</v>
          </cell>
          <cell r="Q76">
            <v>180</v>
          </cell>
          <cell r="R76">
            <v>-0.36731107205623903</v>
          </cell>
        </row>
        <row r="77">
          <cell r="A77" t="str">
            <v>C06867</v>
          </cell>
          <cell r="C77" t="str">
            <v>Raul Perez</v>
          </cell>
          <cell r="D77" t="str">
            <v>Red</v>
          </cell>
          <cell r="E77" t="str">
            <v>Agency</v>
          </cell>
          <cell r="F77">
            <v>13.5</v>
          </cell>
          <cell r="G77" t="str">
            <v>Ultreia, Cova de la Raposa, Bierzo, Raul Perez, 2021, 6x75cl</v>
          </cell>
          <cell r="H77">
            <v>6</v>
          </cell>
          <cell r="I77">
            <v>0.75</v>
          </cell>
          <cell r="J77">
            <v>85</v>
          </cell>
          <cell r="L77">
            <v>5</v>
          </cell>
          <cell r="M77">
            <v>6.67</v>
          </cell>
          <cell r="N77">
            <v>80</v>
          </cell>
          <cell r="O77">
            <v>124.6129411764706</v>
          </cell>
          <cell r="P77">
            <v>258.5</v>
          </cell>
          <cell r="Q77">
            <v>180</v>
          </cell>
          <cell r="R77">
            <v>-0.30367504835589942</v>
          </cell>
        </row>
        <row r="78">
          <cell r="A78" t="str">
            <v>C11916</v>
          </cell>
          <cell r="C78" t="str">
            <v>Raul Perez</v>
          </cell>
          <cell r="D78" t="str">
            <v>Red</v>
          </cell>
          <cell r="E78" t="str">
            <v>Agency</v>
          </cell>
          <cell r="F78">
            <v>13.5</v>
          </cell>
          <cell r="G78" t="str">
            <v>Ultreia, Cova de la Raposa, Bierzo, Raul Perez, 2022, 3x1.5L</v>
          </cell>
          <cell r="H78">
            <v>3</v>
          </cell>
          <cell r="I78">
            <v>1.5</v>
          </cell>
          <cell r="J78">
            <v>18</v>
          </cell>
          <cell r="L78">
            <v>0</v>
          </cell>
          <cell r="M78">
            <v>3</v>
          </cell>
          <cell r="N78">
            <v>18</v>
          </cell>
          <cell r="O78">
            <v>131.09333333333331</v>
          </cell>
          <cell r="P78">
            <v>283.5</v>
          </cell>
          <cell r="Q78">
            <v>180</v>
          </cell>
          <cell r="R78">
            <v>-0.36507936507936506</v>
          </cell>
        </row>
        <row r="79">
          <cell r="A79" t="str">
            <v>C11917</v>
          </cell>
          <cell r="C79" t="str">
            <v>Raul Perez</v>
          </cell>
          <cell r="D79" t="str">
            <v>Red</v>
          </cell>
          <cell r="E79" t="str">
            <v>Agency</v>
          </cell>
          <cell r="F79">
            <v>13.5</v>
          </cell>
          <cell r="G79" t="str">
            <v>Ultreia, Cova de la Raposa, Bierzo, Raul Perez, 2022, 6x75cl</v>
          </cell>
          <cell r="H79">
            <v>6</v>
          </cell>
          <cell r="I79">
            <v>0.75</v>
          </cell>
          <cell r="J79">
            <v>105</v>
          </cell>
          <cell r="L79">
            <v>0</v>
          </cell>
          <cell r="M79">
            <v>8.75</v>
          </cell>
          <cell r="N79">
            <v>105</v>
          </cell>
          <cell r="O79">
            <v>131.09200000000004</v>
          </cell>
          <cell r="P79">
            <v>257.5</v>
          </cell>
          <cell r="Q79">
            <v>180</v>
          </cell>
          <cell r="R79">
            <v>-0.30097087378640774</v>
          </cell>
        </row>
        <row r="80">
          <cell r="A80" t="str">
            <v>A03657</v>
          </cell>
          <cell r="C80" t="str">
            <v>Raul Perez</v>
          </cell>
          <cell r="D80" t="str">
            <v>Red</v>
          </cell>
          <cell r="E80" t="str">
            <v>Agency</v>
          </cell>
          <cell r="F80">
            <v>12.5</v>
          </cell>
          <cell r="G80" t="str">
            <v>Ultreia, Douro, Raul Perez &amp; Dirk Niepoort, 2014, 6x75cl</v>
          </cell>
          <cell r="H80">
            <v>6</v>
          </cell>
          <cell r="I80">
            <v>0.75</v>
          </cell>
          <cell r="J80">
            <v>12</v>
          </cell>
          <cell r="L80">
            <v>0</v>
          </cell>
          <cell r="M80">
            <v>1</v>
          </cell>
          <cell r="N80">
            <v>12</v>
          </cell>
          <cell r="O80">
            <v>124.14000000000001</v>
          </cell>
          <cell r="P80">
            <v>273</v>
          </cell>
          <cell r="Q80">
            <v>180</v>
          </cell>
          <cell r="R80">
            <v>-0.34065934065934067</v>
          </cell>
        </row>
        <row r="81">
          <cell r="A81" t="str">
            <v>A03658</v>
          </cell>
          <cell r="C81" t="str">
            <v>Raul Perez</v>
          </cell>
          <cell r="D81" t="str">
            <v>Red</v>
          </cell>
          <cell r="E81" t="str">
            <v>Agency</v>
          </cell>
          <cell r="F81">
            <v>12.5</v>
          </cell>
          <cell r="G81" t="str">
            <v>Ultreia, Douro, Raul Perez &amp; Dirk Niepoort, 2015, 6x75cl</v>
          </cell>
          <cell r="H81">
            <v>6</v>
          </cell>
          <cell r="I81">
            <v>0.75</v>
          </cell>
          <cell r="J81">
            <v>12</v>
          </cell>
          <cell r="L81">
            <v>0</v>
          </cell>
          <cell r="M81">
            <v>1</v>
          </cell>
          <cell r="N81">
            <v>12</v>
          </cell>
          <cell r="O81">
            <v>124.14000000000004</v>
          </cell>
          <cell r="P81">
            <v>273</v>
          </cell>
          <cell r="Q81">
            <v>180</v>
          </cell>
          <cell r="R81">
            <v>-0.34065934065934067</v>
          </cell>
        </row>
        <row r="82">
          <cell r="A82" t="str">
            <v>A04782</v>
          </cell>
          <cell r="C82" t="str">
            <v>Raul Perez</v>
          </cell>
          <cell r="D82" t="str">
            <v>Red</v>
          </cell>
          <cell r="E82" t="str">
            <v>Agency</v>
          </cell>
          <cell r="F82">
            <v>13.5</v>
          </cell>
          <cell r="G82" t="str">
            <v>Ultreia, El Rapolao, Bierzo, Raul Perez, 2017, 6x75cl</v>
          </cell>
          <cell r="H82">
            <v>6</v>
          </cell>
          <cell r="I82">
            <v>0.75</v>
          </cell>
          <cell r="J82">
            <v>6</v>
          </cell>
          <cell r="L82">
            <v>0</v>
          </cell>
          <cell r="M82">
            <v>0.5</v>
          </cell>
          <cell r="N82">
            <v>6</v>
          </cell>
          <cell r="O82">
            <v>103.43999999999969</v>
          </cell>
          <cell r="P82">
            <v>248</v>
          </cell>
          <cell r="Q82">
            <v>175</v>
          </cell>
          <cell r="R82">
            <v>-0.29435483870967744</v>
          </cell>
        </row>
        <row r="83">
          <cell r="A83" t="str">
            <v>B08835</v>
          </cell>
          <cell r="C83" t="str">
            <v>Raul Perez</v>
          </cell>
          <cell r="D83" t="str">
            <v>Red</v>
          </cell>
          <cell r="E83" t="str">
            <v>Agency</v>
          </cell>
          <cell r="F83">
            <v>13.5</v>
          </cell>
          <cell r="G83" t="str">
            <v>Ultreia, El Rapolao, Bierzo, Raul Perez, 2020, 3x1.5L</v>
          </cell>
          <cell r="H83">
            <v>3</v>
          </cell>
          <cell r="I83">
            <v>1.5</v>
          </cell>
          <cell r="J83">
            <v>24</v>
          </cell>
          <cell r="L83">
            <v>24</v>
          </cell>
          <cell r="M83">
            <v>0</v>
          </cell>
          <cell r="N83">
            <v>0</v>
          </cell>
          <cell r="O83">
            <v>126.315</v>
          </cell>
          <cell r="P83">
            <v>283.5</v>
          </cell>
          <cell r="Q83">
            <v>175</v>
          </cell>
          <cell r="R83">
            <v>-0.38271604938271603</v>
          </cell>
        </row>
        <row r="84">
          <cell r="A84" t="str">
            <v>B06445</v>
          </cell>
          <cell r="C84" t="str">
            <v>Raul Perez</v>
          </cell>
          <cell r="D84" t="str">
            <v>Red</v>
          </cell>
          <cell r="E84" t="str">
            <v>Agency</v>
          </cell>
          <cell r="F84">
            <v>13.5</v>
          </cell>
          <cell r="G84" t="str">
            <v>Ultreia, El Rapolao, Bierzo, Raul Perez, 2020, 6x75cl</v>
          </cell>
          <cell r="H84">
            <v>6</v>
          </cell>
          <cell r="I84">
            <v>0.75</v>
          </cell>
          <cell r="J84">
            <v>6</v>
          </cell>
          <cell r="L84">
            <v>6</v>
          </cell>
          <cell r="M84">
            <v>0</v>
          </cell>
          <cell r="N84">
            <v>0</v>
          </cell>
          <cell r="O84">
            <v>129.01</v>
          </cell>
          <cell r="P84">
            <v>257.5</v>
          </cell>
          <cell r="Q84">
            <v>175</v>
          </cell>
          <cell r="R84">
            <v>-0.32038834951456313</v>
          </cell>
        </row>
        <row r="85">
          <cell r="A85" t="str">
            <v>C06865</v>
          </cell>
          <cell r="C85" t="str">
            <v>Raul Perez</v>
          </cell>
          <cell r="D85" t="str">
            <v>Red</v>
          </cell>
          <cell r="E85" t="str">
            <v>Agency</v>
          </cell>
          <cell r="F85">
            <v>13.5</v>
          </cell>
          <cell r="G85" t="str">
            <v>Ultreia, El Rapolao, Bierzo, Raul Perez, 2021, 3x1.5L</v>
          </cell>
          <cell r="H85">
            <v>3</v>
          </cell>
          <cell r="I85">
            <v>1.5</v>
          </cell>
          <cell r="J85">
            <v>18</v>
          </cell>
          <cell r="L85">
            <v>0</v>
          </cell>
          <cell r="M85">
            <v>3</v>
          </cell>
          <cell r="N85">
            <v>18</v>
          </cell>
          <cell r="O85">
            <v>124.61666666666667</v>
          </cell>
          <cell r="P85">
            <v>284.5</v>
          </cell>
          <cell r="Q85">
            <v>175</v>
          </cell>
          <cell r="R85">
            <v>-0.38488576449912126</v>
          </cell>
        </row>
        <row r="86">
          <cell r="A86" t="str">
            <v>C06864</v>
          </cell>
          <cell r="C86" t="str">
            <v>Raul Perez</v>
          </cell>
          <cell r="D86" t="str">
            <v>Red</v>
          </cell>
          <cell r="E86" t="str">
            <v>Agency</v>
          </cell>
          <cell r="F86">
            <v>13.5</v>
          </cell>
          <cell r="G86" t="str">
            <v>Ultreia, El Rapolao, Bierzo, Raul Perez, 2021, 6x75cl</v>
          </cell>
          <cell r="H86">
            <v>6</v>
          </cell>
          <cell r="I86">
            <v>0.75</v>
          </cell>
          <cell r="J86">
            <v>19</v>
          </cell>
          <cell r="L86">
            <v>5</v>
          </cell>
          <cell r="M86">
            <v>1.17</v>
          </cell>
          <cell r="N86">
            <v>14</v>
          </cell>
          <cell r="O86">
            <v>125.12526315789484</v>
          </cell>
          <cell r="P86">
            <v>258.5</v>
          </cell>
          <cell r="Q86">
            <v>175</v>
          </cell>
          <cell r="R86">
            <v>-0.32301740812379109</v>
          </cell>
        </row>
        <row r="87">
          <cell r="A87" t="str">
            <v>C11918</v>
          </cell>
          <cell r="C87" t="str">
            <v>Raul Perez</v>
          </cell>
          <cell r="D87" t="str">
            <v>Red</v>
          </cell>
          <cell r="E87" t="str">
            <v>Agency</v>
          </cell>
          <cell r="F87">
            <v>13.5</v>
          </cell>
          <cell r="G87" t="str">
            <v>Ultreia, El Rapolao, Bierzo, Raul Perez, 2022, 3x1.5L</v>
          </cell>
          <cell r="H87">
            <v>3</v>
          </cell>
          <cell r="I87">
            <v>1.5</v>
          </cell>
          <cell r="J87">
            <v>18</v>
          </cell>
          <cell r="L87">
            <v>6</v>
          </cell>
          <cell r="M87">
            <v>2</v>
          </cell>
          <cell r="N87">
            <v>12</v>
          </cell>
          <cell r="O87">
            <v>131.09166666666667</v>
          </cell>
          <cell r="P87">
            <v>283.5</v>
          </cell>
          <cell r="Q87">
            <v>175</v>
          </cell>
          <cell r="R87">
            <v>-0.38271604938271603</v>
          </cell>
        </row>
        <row r="88">
          <cell r="A88" t="str">
            <v>B01955</v>
          </cell>
          <cell r="C88" t="str">
            <v>Raul Perez</v>
          </cell>
          <cell r="D88" t="str">
            <v>White</v>
          </cell>
          <cell r="E88" t="str">
            <v>Agency</v>
          </cell>
          <cell r="F88">
            <v>13.5</v>
          </cell>
          <cell r="G88" t="str">
            <v>Ultreia, Godello, Bierzo, Raul Perez, 2019, 12x75cl</v>
          </cell>
          <cell r="H88">
            <v>12</v>
          </cell>
          <cell r="I88">
            <v>0.75</v>
          </cell>
          <cell r="J88">
            <v>1</v>
          </cell>
          <cell r="K88">
            <v>0</v>
          </cell>
          <cell r="L88">
            <v>0</v>
          </cell>
          <cell r="M88">
            <v>0.08</v>
          </cell>
          <cell r="N88">
            <v>1</v>
          </cell>
          <cell r="O88">
            <v>84.24000000003798</v>
          </cell>
          <cell r="P88">
            <v>182.5</v>
          </cell>
          <cell r="Q88">
            <v>125</v>
          </cell>
          <cell r="R88">
            <v>-0.31506849315068491</v>
          </cell>
        </row>
        <row r="89">
          <cell r="A89" t="str">
            <v>B08825</v>
          </cell>
          <cell r="C89" t="str">
            <v>Raul Perez</v>
          </cell>
          <cell r="D89" t="str">
            <v>White</v>
          </cell>
          <cell r="E89" t="str">
            <v>Agency</v>
          </cell>
          <cell r="F89">
            <v>13.5</v>
          </cell>
          <cell r="G89" t="str">
            <v>Ultreia, Godello, Bierzo, Raul Perez, 2021, 12x75cl</v>
          </cell>
          <cell r="H89">
            <v>12</v>
          </cell>
          <cell r="I89">
            <v>0.75</v>
          </cell>
          <cell r="J89">
            <v>37</v>
          </cell>
          <cell r="L89">
            <v>37</v>
          </cell>
          <cell r="M89">
            <v>0</v>
          </cell>
          <cell r="N89">
            <v>0</v>
          </cell>
          <cell r="O89">
            <v>94.679999999994678</v>
          </cell>
          <cell r="P89">
            <v>192.5</v>
          </cell>
          <cell r="Q89">
            <v>135</v>
          </cell>
          <cell r="R89">
            <v>-0.29870129870129869</v>
          </cell>
        </row>
        <row r="90">
          <cell r="A90" t="str">
            <v>B06449</v>
          </cell>
          <cell r="C90" t="str">
            <v>Raul Perez</v>
          </cell>
          <cell r="D90" t="str">
            <v>White</v>
          </cell>
          <cell r="E90" t="str">
            <v>Agency</v>
          </cell>
          <cell r="F90">
            <v>13.5</v>
          </cell>
          <cell r="G90" t="str">
            <v>Ultreia, La Claudina, Bierzo, Raul Perez, 2020, 3x1.5L</v>
          </cell>
          <cell r="H90">
            <v>3</v>
          </cell>
          <cell r="I90">
            <v>1.5</v>
          </cell>
          <cell r="J90">
            <v>6</v>
          </cell>
          <cell r="L90">
            <v>0</v>
          </cell>
          <cell r="M90">
            <v>1</v>
          </cell>
          <cell r="N90">
            <v>6</v>
          </cell>
          <cell r="O90">
            <v>114.69</v>
          </cell>
          <cell r="P90">
            <v>233</v>
          </cell>
          <cell r="Q90">
            <v>160</v>
          </cell>
          <cell r="R90">
            <v>-0.31330472103004292</v>
          </cell>
        </row>
        <row r="91">
          <cell r="A91" t="str">
            <v>C06876</v>
          </cell>
          <cell r="C91" t="str">
            <v>Raul Perez</v>
          </cell>
          <cell r="D91" t="str">
            <v>White</v>
          </cell>
          <cell r="E91" t="str">
            <v>Agency</v>
          </cell>
          <cell r="F91">
            <v>13.5</v>
          </cell>
          <cell r="G91" t="str">
            <v>Ultreia, La Claudina, Bierzo, Raul Perez, 2021, 3x1.5L</v>
          </cell>
          <cell r="H91">
            <v>3</v>
          </cell>
          <cell r="I91">
            <v>1.5</v>
          </cell>
          <cell r="J91">
            <v>18</v>
          </cell>
          <cell r="L91">
            <v>0</v>
          </cell>
          <cell r="M91">
            <v>3</v>
          </cell>
          <cell r="N91">
            <v>18</v>
          </cell>
          <cell r="O91">
            <v>110.77</v>
          </cell>
          <cell r="P91">
            <v>233</v>
          </cell>
          <cell r="Q91">
            <v>160</v>
          </cell>
          <cell r="R91">
            <v>-0.31330472103004292</v>
          </cell>
        </row>
        <row r="92">
          <cell r="A92" t="str">
            <v>C06875</v>
          </cell>
          <cell r="C92" t="str">
            <v>Raul Perez</v>
          </cell>
          <cell r="D92" t="str">
            <v>White</v>
          </cell>
          <cell r="E92" t="str">
            <v>Agency</v>
          </cell>
          <cell r="F92">
            <v>13.5</v>
          </cell>
          <cell r="G92" t="str">
            <v>Ultreia, La Claudina, Bierzo, Raul Perez, 2021, 6x75cl</v>
          </cell>
          <cell r="H92">
            <v>6</v>
          </cell>
          <cell r="I92">
            <v>0.75</v>
          </cell>
          <cell r="J92">
            <v>7</v>
          </cell>
          <cell r="L92">
            <v>4</v>
          </cell>
          <cell r="M92">
            <v>0.25</v>
          </cell>
          <cell r="N92">
            <v>3</v>
          </cell>
          <cell r="O92">
            <v>110.75142857142805</v>
          </cell>
          <cell r="P92">
            <v>233</v>
          </cell>
          <cell r="Q92">
            <v>160</v>
          </cell>
          <cell r="R92">
            <v>-0.31330472103004292</v>
          </cell>
        </row>
        <row r="93">
          <cell r="A93" t="str">
            <v>B02549</v>
          </cell>
          <cell r="C93" t="str">
            <v>Raul Perez</v>
          </cell>
          <cell r="D93" t="str">
            <v>Red</v>
          </cell>
          <cell r="E93" t="str">
            <v>Agency</v>
          </cell>
          <cell r="F93">
            <v>13.5</v>
          </cell>
          <cell r="G93" t="str">
            <v>Ultreia, La Vitoriana, Bierzo, Raul Perez, 2019, 6x75cl</v>
          </cell>
          <cell r="H93">
            <v>6</v>
          </cell>
          <cell r="I93">
            <v>0.75</v>
          </cell>
          <cell r="J93">
            <v>3</v>
          </cell>
          <cell r="L93">
            <v>0</v>
          </cell>
          <cell r="M93">
            <v>0.25</v>
          </cell>
          <cell r="N93">
            <v>3</v>
          </cell>
          <cell r="O93">
            <v>263.38000000000011</v>
          </cell>
          <cell r="P93">
            <v>515</v>
          </cell>
          <cell r="Q93">
            <v>355</v>
          </cell>
          <cell r="R93">
            <v>-0.31067961165048541</v>
          </cell>
        </row>
        <row r="94">
          <cell r="A94" t="str">
            <v>B06447</v>
          </cell>
          <cell r="C94" t="str">
            <v>Raul Perez</v>
          </cell>
          <cell r="D94" t="str">
            <v>Red</v>
          </cell>
          <cell r="E94" t="str">
            <v>Agency</v>
          </cell>
          <cell r="F94">
            <v>13.5</v>
          </cell>
          <cell r="G94" t="str">
            <v>Ultreia, La Vitoriana, Bierzo, Raul Perez, 2020, 6x75cl</v>
          </cell>
          <cell r="H94">
            <v>6</v>
          </cell>
          <cell r="I94">
            <v>0.75</v>
          </cell>
          <cell r="J94">
            <v>6</v>
          </cell>
          <cell r="L94">
            <v>0</v>
          </cell>
          <cell r="M94">
            <v>0.5</v>
          </cell>
          <cell r="N94">
            <v>6</v>
          </cell>
          <cell r="O94">
            <v>265.49000000000206</v>
          </cell>
          <cell r="P94">
            <v>515</v>
          </cell>
          <cell r="Q94">
            <v>355</v>
          </cell>
          <cell r="R94">
            <v>-0.31067961165048541</v>
          </cell>
        </row>
        <row r="95">
          <cell r="A95" t="str">
            <v>C06874</v>
          </cell>
          <cell r="C95" t="str">
            <v>Raul Perez</v>
          </cell>
          <cell r="D95" t="str">
            <v>Red</v>
          </cell>
          <cell r="E95" t="str">
            <v>Agency</v>
          </cell>
          <cell r="F95">
            <v>13.5</v>
          </cell>
          <cell r="G95" t="str">
            <v>Ultreia, La Vitoriana, Bierzo, Raul Perez, 2021, 3x1.5L</v>
          </cell>
          <cell r="H95">
            <v>3</v>
          </cell>
          <cell r="I95">
            <v>1.5</v>
          </cell>
          <cell r="J95">
            <v>12</v>
          </cell>
          <cell r="L95">
            <v>0</v>
          </cell>
          <cell r="M95">
            <v>2</v>
          </cell>
          <cell r="N95">
            <v>12</v>
          </cell>
          <cell r="O95">
            <v>256.41000000000003</v>
          </cell>
          <cell r="P95">
            <v>542</v>
          </cell>
          <cell r="Q95">
            <v>355</v>
          </cell>
          <cell r="R95">
            <v>-0.34501845018450183</v>
          </cell>
        </row>
        <row r="96">
          <cell r="A96" t="str">
            <v>C06873</v>
          </cell>
          <cell r="C96" t="str">
            <v>Raul Perez</v>
          </cell>
          <cell r="D96" t="str">
            <v>Red</v>
          </cell>
          <cell r="E96" t="str">
            <v>Agency</v>
          </cell>
          <cell r="F96">
            <v>13.5</v>
          </cell>
          <cell r="G96" t="str">
            <v>Ultreia, La Vitoriana, Bierzo, Raul Perez, 2021, 6x75cl</v>
          </cell>
          <cell r="H96">
            <v>6</v>
          </cell>
          <cell r="I96">
            <v>0.75</v>
          </cell>
          <cell r="J96">
            <v>65</v>
          </cell>
          <cell r="L96">
            <v>0</v>
          </cell>
          <cell r="M96">
            <v>5.42</v>
          </cell>
          <cell r="N96">
            <v>65</v>
          </cell>
          <cell r="O96">
            <v>256.40953846153855</v>
          </cell>
          <cell r="P96">
            <v>516</v>
          </cell>
          <cell r="Q96">
            <v>355</v>
          </cell>
          <cell r="R96">
            <v>-0.31201550387596899</v>
          </cell>
        </row>
        <row r="97">
          <cell r="A97" t="str">
            <v>C11911</v>
          </cell>
          <cell r="C97" t="str">
            <v>Raul Perez</v>
          </cell>
          <cell r="D97" t="str">
            <v>Red</v>
          </cell>
          <cell r="E97" t="str">
            <v>Agency</v>
          </cell>
          <cell r="F97">
            <v>13.5</v>
          </cell>
          <cell r="G97" t="str">
            <v>Ultreia, La Vitoriana, Bierzo, Raul Perez, 2022, 6x75cl</v>
          </cell>
          <cell r="H97">
            <v>6</v>
          </cell>
          <cell r="I97">
            <v>0.75</v>
          </cell>
          <cell r="J97">
            <v>36</v>
          </cell>
          <cell r="L97">
            <v>36</v>
          </cell>
          <cell r="M97">
            <v>0</v>
          </cell>
          <cell r="N97">
            <v>0</v>
          </cell>
          <cell r="O97">
            <v>252.1016666666666</v>
          </cell>
          <cell r="P97">
            <v>515</v>
          </cell>
          <cell r="Q97">
            <v>355</v>
          </cell>
          <cell r="R97">
            <v>-0.31067961165048541</v>
          </cell>
        </row>
        <row r="98">
          <cell r="A98" t="str">
            <v>C06870</v>
          </cell>
          <cell r="C98" t="str">
            <v>Raul Perez</v>
          </cell>
          <cell r="D98" t="str">
            <v>Red</v>
          </cell>
          <cell r="E98" t="str">
            <v>Agency</v>
          </cell>
          <cell r="F98">
            <v>13.5</v>
          </cell>
          <cell r="G98" t="str">
            <v>Ultreia, Petra, Bierzo, Raul Perez, 2021, 3x1.5L</v>
          </cell>
          <cell r="H98">
            <v>3</v>
          </cell>
          <cell r="I98">
            <v>1.5</v>
          </cell>
          <cell r="J98">
            <v>6</v>
          </cell>
          <cell r="L98">
            <v>0</v>
          </cell>
          <cell r="M98">
            <v>1</v>
          </cell>
          <cell r="N98">
            <v>6</v>
          </cell>
          <cell r="O98">
            <v>124.61500000000001</v>
          </cell>
          <cell r="P98">
            <v>284.5</v>
          </cell>
          <cell r="Q98">
            <v>185</v>
          </cell>
          <cell r="R98">
            <v>-0.34973637961335674</v>
          </cell>
        </row>
        <row r="99">
          <cell r="A99" t="str">
            <v>C06869</v>
          </cell>
          <cell r="C99" t="str">
            <v>Raul Perez</v>
          </cell>
          <cell r="D99" t="str">
            <v>Red</v>
          </cell>
          <cell r="E99" t="str">
            <v>Agency</v>
          </cell>
          <cell r="F99">
            <v>13.5</v>
          </cell>
          <cell r="G99" t="str">
            <v>Ultreia, Petra, Bierzo, Raul Perez, 2021, 6x75cl</v>
          </cell>
          <cell r="H99">
            <v>6</v>
          </cell>
          <cell r="I99">
            <v>0.75</v>
          </cell>
          <cell r="J99">
            <v>9</v>
          </cell>
          <cell r="L99">
            <v>1</v>
          </cell>
          <cell r="M99">
            <v>0.67</v>
          </cell>
          <cell r="N99">
            <v>8</v>
          </cell>
          <cell r="O99">
            <v>124.61999999999993</v>
          </cell>
          <cell r="P99">
            <v>258.5</v>
          </cell>
          <cell r="Q99">
            <v>185</v>
          </cell>
          <cell r="R99">
            <v>-0.28433268858800775</v>
          </cell>
        </row>
        <row r="100">
          <cell r="A100" t="str">
            <v>B03309</v>
          </cell>
          <cell r="C100" t="str">
            <v>Raul Perez</v>
          </cell>
          <cell r="D100" t="str">
            <v>Red</v>
          </cell>
          <cell r="E100" t="str">
            <v>Agency</v>
          </cell>
          <cell r="F100">
            <v>13.5</v>
          </cell>
          <cell r="G100" t="str">
            <v>Ultreia, Saint Jacques, Bierzo, Raul Perez, 2019, 3x1.5L</v>
          </cell>
          <cell r="H100">
            <v>3</v>
          </cell>
          <cell r="I100">
            <v>1.5</v>
          </cell>
          <cell r="J100">
            <v>6</v>
          </cell>
          <cell r="L100">
            <v>6</v>
          </cell>
          <cell r="M100">
            <v>0</v>
          </cell>
          <cell r="N100">
            <v>0</v>
          </cell>
          <cell r="O100">
            <v>27.885000000000375</v>
          </cell>
          <cell r="P100">
            <v>73</v>
          </cell>
          <cell r="Q100">
            <v>50</v>
          </cell>
          <cell r="R100">
            <v>-0.31506849315068491</v>
          </cell>
        </row>
        <row r="101">
          <cell r="A101" t="str">
            <v>C08715</v>
          </cell>
          <cell r="C101" t="str">
            <v>Raul Perez</v>
          </cell>
          <cell r="D101" t="str">
            <v>Red</v>
          </cell>
          <cell r="E101" t="str">
            <v>Agency</v>
          </cell>
          <cell r="F101">
            <v>13.5</v>
          </cell>
          <cell r="G101" t="str">
            <v>Ultreia, Villegas, Bierzo, Raul Perez, 2021, 6x75cl</v>
          </cell>
          <cell r="H101">
            <v>6</v>
          </cell>
          <cell r="I101">
            <v>0.75</v>
          </cell>
          <cell r="J101">
            <v>59</v>
          </cell>
          <cell r="L101">
            <v>0</v>
          </cell>
          <cell r="M101">
            <v>4.92</v>
          </cell>
          <cell r="N101">
            <v>59</v>
          </cell>
          <cell r="O101">
            <v>254.23728813559333</v>
          </cell>
          <cell r="P101">
            <v>515</v>
          </cell>
          <cell r="Q101">
            <v>335</v>
          </cell>
          <cell r="R101">
            <v>-0.34951456310679613</v>
          </cell>
        </row>
        <row r="102">
          <cell r="A102" t="str">
            <v>C11907</v>
          </cell>
          <cell r="C102" t="str">
            <v>Raul Perez</v>
          </cell>
          <cell r="D102" t="str">
            <v>Red</v>
          </cell>
          <cell r="E102" t="str">
            <v>Agency</v>
          </cell>
          <cell r="F102">
            <v>13.5</v>
          </cell>
          <cell r="G102" t="str">
            <v>Ultreia, Villegas, Bierzo, Raul Perez, 2022, 6x75cl</v>
          </cell>
          <cell r="H102">
            <v>6</v>
          </cell>
          <cell r="I102">
            <v>0.75</v>
          </cell>
          <cell r="J102">
            <v>75</v>
          </cell>
          <cell r="L102">
            <v>12</v>
          </cell>
          <cell r="M102">
            <v>5.25</v>
          </cell>
          <cell r="N102">
            <v>63</v>
          </cell>
          <cell r="O102">
            <v>252.10080000000002</v>
          </cell>
          <cell r="P102">
            <v>515</v>
          </cell>
          <cell r="Q102">
            <v>335</v>
          </cell>
          <cell r="R102">
            <v>-0.34951456310679613</v>
          </cell>
        </row>
        <row r="103">
          <cell r="A103" t="str">
            <v>B06455</v>
          </cell>
          <cell r="C103" t="str">
            <v>Raul Perez</v>
          </cell>
          <cell r="D103" t="str">
            <v>Red</v>
          </cell>
          <cell r="E103" t="str">
            <v>Agency</v>
          </cell>
          <cell r="F103">
            <v>12.5</v>
          </cell>
          <cell r="G103" t="str">
            <v>Valdecanada, Bierzo, Raul Perez, 2015, 6x75cl</v>
          </cell>
          <cell r="H103">
            <v>6</v>
          </cell>
          <cell r="I103">
            <v>0.75</v>
          </cell>
          <cell r="J103">
            <v>141</v>
          </cell>
          <cell r="L103">
            <v>0</v>
          </cell>
          <cell r="M103">
            <v>11.75</v>
          </cell>
          <cell r="N103">
            <v>141</v>
          </cell>
          <cell r="O103">
            <v>158.91148936170214</v>
          </cell>
          <cell r="P103">
            <v>320.5</v>
          </cell>
          <cell r="Q103">
            <v>220</v>
          </cell>
          <cell r="R103">
            <v>-0.31357254290171604</v>
          </cell>
        </row>
        <row r="104">
          <cell r="A104" t="str">
            <v>C06879</v>
          </cell>
          <cell r="C104" t="str">
            <v>Raul Perez</v>
          </cell>
          <cell r="D104" t="str">
            <v>Red</v>
          </cell>
          <cell r="E104" t="str">
            <v>Agency</v>
          </cell>
          <cell r="F104">
            <v>13.5</v>
          </cell>
          <cell r="G104" t="str">
            <v>Valdecanada, Bierzo, Raul Perez, 2016, 6x75cl</v>
          </cell>
          <cell r="H104">
            <v>6</v>
          </cell>
          <cell r="I104">
            <v>0.75</v>
          </cell>
          <cell r="J104">
            <v>148</v>
          </cell>
          <cell r="L104">
            <v>0</v>
          </cell>
          <cell r="M104">
            <v>12.33</v>
          </cell>
          <cell r="N104">
            <v>148</v>
          </cell>
          <cell r="O104">
            <v>153.84567567567564</v>
          </cell>
          <cell r="P104">
            <v>324.5</v>
          </cell>
          <cell r="Q104">
            <v>220</v>
          </cell>
          <cell r="R104">
            <v>-0.32203389830508472</v>
          </cell>
        </row>
        <row r="105">
          <cell r="A105" t="str">
            <v>C11926</v>
          </cell>
          <cell r="C105" t="str">
            <v>Raul Perez</v>
          </cell>
          <cell r="D105" t="str">
            <v>Red</v>
          </cell>
          <cell r="E105" t="str">
            <v>Agency</v>
          </cell>
          <cell r="F105">
            <v>13.5</v>
          </cell>
          <cell r="G105" t="str">
            <v>Valdecanada, Bierzo, Raul Perez, 2019, 6x75cl</v>
          </cell>
          <cell r="H105">
            <v>6</v>
          </cell>
          <cell r="I105">
            <v>0.75</v>
          </cell>
          <cell r="J105">
            <v>180</v>
          </cell>
          <cell r="L105">
            <v>0</v>
          </cell>
          <cell r="M105">
            <v>15</v>
          </cell>
          <cell r="N105">
            <v>180</v>
          </cell>
          <cell r="O105">
            <v>151.26066666666668</v>
          </cell>
          <cell r="P105">
            <v>324.5</v>
          </cell>
          <cell r="Q105">
            <v>220</v>
          </cell>
          <cell r="R105">
            <v>-0.32203389830508472</v>
          </cell>
        </row>
        <row r="106">
          <cell r="A106" t="str">
            <v>C10451</v>
          </cell>
          <cell r="C106" t="str">
            <v>Raul Perez</v>
          </cell>
          <cell r="D106" t="str">
            <v>Red</v>
          </cell>
          <cell r="E106" t="str">
            <v>Agency</v>
          </cell>
          <cell r="F106">
            <v>12.5</v>
          </cell>
          <cell r="G106" t="str">
            <v>Viariz, Raul Perez, 2021, 4x75cl</v>
          </cell>
          <cell r="H106">
            <v>4</v>
          </cell>
          <cell r="I106">
            <v>0.75</v>
          </cell>
          <cell r="J106">
            <v>34</v>
          </cell>
          <cell r="L106">
            <v>0</v>
          </cell>
          <cell r="M106">
            <v>2.83</v>
          </cell>
          <cell r="N106">
            <v>34</v>
          </cell>
          <cell r="O106">
            <v>271.18117647058835</v>
          </cell>
          <cell r="P106">
            <v>515</v>
          </cell>
          <cell r="Q106">
            <v>350</v>
          </cell>
          <cell r="R106">
            <v>-0.32038834951456313</v>
          </cell>
        </row>
        <row r="107">
          <cell r="A107" t="str">
            <v>Total</v>
          </cell>
          <cell r="J107">
            <v>9996</v>
          </cell>
          <cell r="K107">
            <v>6</v>
          </cell>
          <cell r="L107">
            <v>788</v>
          </cell>
          <cell r="M107">
            <v>178799.97</v>
          </cell>
          <cell r="N107">
            <v>9202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usterinis.com/fine-wines/spain/castilla-y-leon/raul-perez/la-poulosa-la-vizcaina-de-vinos-bierzo/2020" TargetMode="External"/><Relationship Id="rId21" Type="http://schemas.openxmlformats.org/officeDocument/2006/relationships/hyperlink" Target="https://www.justerinis.com/fine-wines/spain/castilla-y-leon/raul-perez/el-rapolao-la-vizcaina-de-vinos-bierzo/2019" TargetMode="External"/><Relationship Id="rId42" Type="http://schemas.openxmlformats.org/officeDocument/2006/relationships/hyperlink" Target="https://www.justerinis.com/fine-wines/spain/castilla-y-leon/raul-perez/la-vitoriana-la-vizcaina-de-vinos-bierzo/2021" TargetMode="External"/><Relationship Id="rId47" Type="http://schemas.openxmlformats.org/officeDocument/2006/relationships/hyperlink" Target="https://www.justerinis.com/fine-wines/spain/castilla-y-leon/raul-perez/ultreia-el-rapolao-bierzo/2021" TargetMode="External"/><Relationship Id="rId63" Type="http://schemas.openxmlformats.org/officeDocument/2006/relationships/hyperlink" Target="https://www.justerinis.com/fine-wines/spain/castilla-y-leon/raul-perez/ultreia-el-rapolao-bierzo/2022" TargetMode="External"/><Relationship Id="rId68" Type="http://schemas.openxmlformats.org/officeDocument/2006/relationships/hyperlink" Target="https://www.justerinis.com/fine-wines/spain/castilla-y-leon/raul-perez/ultreia-de-valtuille-bierzo/2022" TargetMode="External"/><Relationship Id="rId84" Type="http://schemas.openxmlformats.org/officeDocument/2006/relationships/hyperlink" Target="https://www.justerinis.com/fine-wines/spain/castilla-y-leon/raul-perez/el-erial-valdecanada-bierzo/2021" TargetMode="External"/><Relationship Id="rId89" Type="http://schemas.openxmlformats.org/officeDocument/2006/relationships/hyperlink" Target="https://www.justerinis.com/fine-wines/spain/galicia/raul-perez/la-penitencia-ribeira-sacra/2018" TargetMode="External"/><Relationship Id="rId16" Type="http://schemas.openxmlformats.org/officeDocument/2006/relationships/hyperlink" Target="https://www.justerinis.com/fine-wines/spain/castilla-y-leon/raul-perez/la-vitoriana-la-vizcaina-de-vinos-bierzo/2019" TargetMode="External"/><Relationship Id="rId11" Type="http://schemas.openxmlformats.org/officeDocument/2006/relationships/hyperlink" Target="https://www.justerinis.com/fine-wines/spain/castilla-y-leon/raul-perez/el-rapolao-la-vizcaina-de-vinos-bierzo/2018" TargetMode="External"/><Relationship Id="rId32" Type="http://schemas.openxmlformats.org/officeDocument/2006/relationships/hyperlink" Target="https://www.justerinis.com/fine-wines/spain/castilla-y-leon/raul-perez/ultreia-el-rapolao-bierzo/2020" TargetMode="External"/><Relationship Id="rId37" Type="http://schemas.openxmlformats.org/officeDocument/2006/relationships/hyperlink" Target="https://www.justerinis.com/fine-wines/spain/castilla-y-leon/raul-perez/el-rapolao-bierzo-rp/2020" TargetMode="External"/><Relationship Id="rId53" Type="http://schemas.openxmlformats.org/officeDocument/2006/relationships/hyperlink" Target="https://www.justerinis.com/fine-wines/spain/castilla-y-leon/raul-perez/ultreia-de-valtuille-bierzo/2021" TargetMode="External"/><Relationship Id="rId58" Type="http://schemas.openxmlformats.org/officeDocument/2006/relationships/hyperlink" Target="https://www.justerinis.com/fine-wines/spain/castilla-y-leon/raul-perez/viariz/2021" TargetMode="External"/><Relationship Id="rId74" Type="http://schemas.openxmlformats.org/officeDocument/2006/relationships/hyperlink" Target="https://www.justerinis.com/fine-wines/spain/castilla-y-leon/raul-perez/ultreia-villegas-bierzo/2022" TargetMode="External"/><Relationship Id="rId79" Type="http://schemas.openxmlformats.org/officeDocument/2006/relationships/hyperlink" Target="https://www.justerinis.com/fine-wines/spain/castilla-y-leon/raul-perez/ultreia-la-claudina-bierzo/2020" TargetMode="External"/><Relationship Id="rId102" Type="http://schemas.openxmlformats.org/officeDocument/2006/relationships/hyperlink" Target="https://www.justerinis.com/fine-wines/spain/galicia/raul-perez/pazo-da-sinsela-san-clemente-albarino/2021" TargetMode="External"/><Relationship Id="rId5" Type="http://schemas.openxmlformats.org/officeDocument/2006/relationships/hyperlink" Target="https://www.justerinis.com/fine-wines/spain/castilla-y-leon/raul-perez/valdecanada-bierzo/2016" TargetMode="External"/><Relationship Id="rId90" Type="http://schemas.openxmlformats.org/officeDocument/2006/relationships/hyperlink" Target="https://www.justerinis.com/fine-wines/spain/galicia/raul-perez/la-penitencia-ribeira-sacra/2019" TargetMode="External"/><Relationship Id="rId95" Type="http://schemas.openxmlformats.org/officeDocument/2006/relationships/hyperlink" Target="https://www.justerinis.com/fine-wines/spain/galicia/raul-perez/el-pecado-ribeira-sacra/2020" TargetMode="External"/><Relationship Id="rId22" Type="http://schemas.openxmlformats.org/officeDocument/2006/relationships/hyperlink" Target="https://www.justerinis.com/fine-wines/spain/castilla-y-leon/raul-perez/ultreia-de-valtuille-bierzo/2019" TargetMode="External"/><Relationship Id="rId27" Type="http://schemas.openxmlformats.org/officeDocument/2006/relationships/hyperlink" Target="https://www.justerinis.com/fine-wines/spain/castilla-y-leon/raul-perez/las-gundinas-la-vizcaina-de-vinos-bierzo/2020" TargetMode="External"/><Relationship Id="rId43" Type="http://schemas.openxmlformats.org/officeDocument/2006/relationships/hyperlink" Target="https://www.justerinis.com/fine-wines/spain/castilla-y-leon/raul-perez/las-gundinas-la-vizcaina-de-vinos-bierzo/2021" TargetMode="External"/><Relationship Id="rId48" Type="http://schemas.openxmlformats.org/officeDocument/2006/relationships/hyperlink" Target="https://www.justerinis.com/fine-wines/spain/castilla-y-leon/raul-perez/ultreia-cova-de-la-raposa-bierzo/2021" TargetMode="External"/><Relationship Id="rId64" Type="http://schemas.openxmlformats.org/officeDocument/2006/relationships/hyperlink" Target="https://www.justerinis.com/fine-wines/spain/castilla-y-leon/raul-perez/ultreia-el-rapolao-bierzo/2022" TargetMode="External"/><Relationship Id="rId69" Type="http://schemas.openxmlformats.org/officeDocument/2006/relationships/hyperlink" Target="https://www.justerinis.com/fine-wines/spain/castilla-y-leon/raul-perez/ultreia-de-paluezas-bierzo/2022" TargetMode="External"/><Relationship Id="rId80" Type="http://schemas.openxmlformats.org/officeDocument/2006/relationships/hyperlink" Target="https://www.justerinis.com/fine-wines/spain/castilla-y-leon/raul-perez/ultreia-agro-bierzo/2020" TargetMode="External"/><Relationship Id="rId85" Type="http://schemas.openxmlformats.org/officeDocument/2006/relationships/hyperlink" Target="https://www.justerinis.com/fine-wines/spain/castilla-y-leon/raul-perez/el-erial-valdecanada-bierzo/2021" TargetMode="External"/><Relationship Id="rId12" Type="http://schemas.openxmlformats.org/officeDocument/2006/relationships/hyperlink" Target="https://www.justerinis.com/fine-wines/spain/castilla-y-leon/raul-perez/petit-verdot/2018" TargetMode="External"/><Relationship Id="rId17" Type="http://schemas.openxmlformats.org/officeDocument/2006/relationships/hyperlink" Target="https://www.justerinis.com/fine-wines/spain/castilla-y-leon/raul-perez/el-rapolao-la-vizcaina-de-vinos-bierzo/2019" TargetMode="External"/><Relationship Id="rId33" Type="http://schemas.openxmlformats.org/officeDocument/2006/relationships/hyperlink" Target="https://www.justerinis.com/fine-wines/spain/castilla-y-leon/raul-perez/ultreia-el-rapolao-bierzo/2020" TargetMode="External"/><Relationship Id="rId38" Type="http://schemas.openxmlformats.org/officeDocument/2006/relationships/hyperlink" Target="https://www.justerinis.com/fine-wines/spain/castilla-y-leon/raul-perez/la-vitoriana-la-vizcaina-de-vinos-bierzo/2021" TargetMode="External"/><Relationship Id="rId59" Type="http://schemas.openxmlformats.org/officeDocument/2006/relationships/hyperlink" Target="https://www.justerinis.com/fine-wines/spain/castilla-y-leon/raul-perez/viariz/2021" TargetMode="External"/><Relationship Id="rId103" Type="http://schemas.openxmlformats.org/officeDocument/2006/relationships/hyperlink" Target="https://www.justerinis.com/fine-wines/spain/galicia/raul-perez/sketch-albarino-rias-baixas/2022" TargetMode="External"/><Relationship Id="rId20" Type="http://schemas.openxmlformats.org/officeDocument/2006/relationships/hyperlink" Target="https://www.justerinis.com/fine-wines/spain/castilla-y-leon/raul-perez/la-poulosa-la-vizcaina-de-vinos-bierzo/2019" TargetMode="External"/><Relationship Id="rId41" Type="http://schemas.openxmlformats.org/officeDocument/2006/relationships/hyperlink" Target="https://www.justerinis.com/fine-wines/spain/castilla-y-leon/raul-perez/la-poulosa-la-vizcaina-de-vinos-bierzo/2021" TargetMode="External"/><Relationship Id="rId54" Type="http://schemas.openxmlformats.org/officeDocument/2006/relationships/hyperlink" Target="https://www.justerinis.com/fine-wines/spain/castilla-y-leon/raul-perez/ultreia-el-rapolao-bierzo/2021" TargetMode="External"/><Relationship Id="rId62" Type="http://schemas.openxmlformats.org/officeDocument/2006/relationships/hyperlink" Target="https://www.justerinis.com/fine-wines/spain/castilla-y-leon/raul-perez/el-rapolao-la-vizcaina-de-vinos-bierzo/2022" TargetMode="External"/><Relationship Id="rId70" Type="http://schemas.openxmlformats.org/officeDocument/2006/relationships/hyperlink" Target="https://www.justerinis.com/fine-wines/spain/castilla-y-leon/raul-perez/ultreia-de-valtuille-bierzo/2022" TargetMode="External"/><Relationship Id="rId75" Type="http://schemas.openxmlformats.org/officeDocument/2006/relationships/hyperlink" Target="https://www.justerinis.com/fine-wines/spain/castilla-y-leon/raul-perez/ultreia-la-vitoriana-bierzo/2022" TargetMode="External"/><Relationship Id="rId83" Type="http://schemas.openxmlformats.org/officeDocument/2006/relationships/hyperlink" Target="https://www.justerinis.com/fine-wines/spain/castilla-y-leon/raul-perez/ultreia-la-claudina-bierzo/2021" TargetMode="External"/><Relationship Id="rId88" Type="http://schemas.openxmlformats.org/officeDocument/2006/relationships/hyperlink" Target="https://www.justerinis.com/fine-wines/spain/galicia/raul-perez/la-penitencia-ribeira-sacra/2017" TargetMode="External"/><Relationship Id="rId91" Type="http://schemas.openxmlformats.org/officeDocument/2006/relationships/hyperlink" Target="https://www.justerinis.com/fine-wines/spain/galicia/raul-perez/el-pecado-ribeira-sacra/2019" TargetMode="External"/><Relationship Id="rId96" Type="http://schemas.openxmlformats.org/officeDocument/2006/relationships/hyperlink" Target="https://www.justerinis.com/fine-wines/spain/galicia/raul-perez/la-penitencia-ribeira-sacra/2021" TargetMode="External"/><Relationship Id="rId1" Type="http://schemas.openxmlformats.org/officeDocument/2006/relationships/hyperlink" Target="https://www.justerinis.com/fine-wines/spain/castilla-y-leon/raul-perez/tinto-anfora/2015" TargetMode="External"/><Relationship Id="rId6" Type="http://schemas.openxmlformats.org/officeDocument/2006/relationships/hyperlink" Target="https://www.justerinis.com/fine-wines/spain/castilla-y-leon/raul-perez/la-poulosa-la-vizcaina-de-vinos-bierzo/2017" TargetMode="External"/><Relationship Id="rId15" Type="http://schemas.openxmlformats.org/officeDocument/2006/relationships/hyperlink" Target="https://www.justerinis.com/fine-wines/spain/castilla-y-leon/raul-perez/ultreia-saint-jacques-bierzo/2019" TargetMode="External"/><Relationship Id="rId23" Type="http://schemas.openxmlformats.org/officeDocument/2006/relationships/hyperlink" Target="https://www.justerinis.com/fine-wines/spain/castilla-y-leon/raul-perez/valdecanada-bierzo/2019" TargetMode="External"/><Relationship Id="rId28" Type="http://schemas.openxmlformats.org/officeDocument/2006/relationships/hyperlink" Target="https://www.justerinis.com/fine-wines/spain/castilla-y-leon/raul-perez/las-gundinas-la-vizcaina-de-vinos-bierzo/2020" TargetMode="External"/><Relationship Id="rId36" Type="http://schemas.openxmlformats.org/officeDocument/2006/relationships/hyperlink" Target="https://www.justerinis.com/fine-wines/spain/castilla-y-leon/raul-perez/la-muria-viariz/2020" TargetMode="External"/><Relationship Id="rId49" Type="http://schemas.openxmlformats.org/officeDocument/2006/relationships/hyperlink" Target="https://www.justerinis.com/fine-wines/spain/castilla-y-leon/raul-perez/ultreia-cova-de-la-raposa-bierzo/2021" TargetMode="External"/><Relationship Id="rId57" Type="http://schemas.openxmlformats.org/officeDocument/2006/relationships/hyperlink" Target="https://www.justerinis.com/fine-wines/spain/castilla-y-leon/raul-perez/ultreia-villegas-bierzo/2021" TargetMode="External"/><Relationship Id="rId106" Type="http://schemas.openxmlformats.org/officeDocument/2006/relationships/drawing" Target="../drawings/drawing1.xml"/><Relationship Id="rId10" Type="http://schemas.openxmlformats.org/officeDocument/2006/relationships/hyperlink" Target="https://www.justerinis.com/fine-wines/spain/castilla-y-leon/raul-perez/la-vitoriana-la-vizcaina-de-vinos-bierzo/2017" TargetMode="External"/><Relationship Id="rId31" Type="http://schemas.openxmlformats.org/officeDocument/2006/relationships/hyperlink" Target="https://www.justerinis.com/fine-wines/spain/castilla-y-leon/raul-perez/el-rapolao-la-vizcaina-de-vinos-bierzo/2020" TargetMode="External"/><Relationship Id="rId44" Type="http://schemas.openxmlformats.org/officeDocument/2006/relationships/hyperlink" Target="https://www.justerinis.com/fine-wines/spain/castilla-y-leon/raul-perez/la-vitoriana-la-vizcaina-de-vinos-bierzo/2021" TargetMode="External"/><Relationship Id="rId52" Type="http://schemas.openxmlformats.org/officeDocument/2006/relationships/hyperlink" Target="https://www.justerinis.com/fine-wines/spain/castilla-y-leon/raul-perez/ultreia-petra-bierzo/2021" TargetMode="External"/><Relationship Id="rId60" Type="http://schemas.openxmlformats.org/officeDocument/2006/relationships/hyperlink" Target="https://www.justerinis.com/fine-wines/spain/castilla-y-leon/raul-perez/ultreia-la-vitoriana-bierzo/2021" TargetMode="External"/><Relationship Id="rId65" Type="http://schemas.openxmlformats.org/officeDocument/2006/relationships/hyperlink" Target="https://www.justerinis.com/fine-wines/spain/castilla-y-leon/raul-perez/ultreia-cova-de-la-raposa-bierzo/2022" TargetMode="External"/><Relationship Id="rId73" Type="http://schemas.openxmlformats.org/officeDocument/2006/relationships/hyperlink" Target="https://www.justerinis.com/fine-wines/spain/castilla-y-leon/raul-perez/ultreia-villegas-bierzo/2022" TargetMode="External"/><Relationship Id="rId78" Type="http://schemas.openxmlformats.org/officeDocument/2006/relationships/hyperlink" Target="https://www.justerinis.com/fine-wines/spain/castilla-y-leon/raul-perez/el-erial-valdecanada-bierzo/2019" TargetMode="External"/><Relationship Id="rId81" Type="http://schemas.openxmlformats.org/officeDocument/2006/relationships/hyperlink" Target="https://www.justerinis.com/fine-wines/spain/castilla-y-leon/raul-perez/la-del-vivo-la-vizcaina-de-vinos-bierzo/2021" TargetMode="External"/><Relationship Id="rId86" Type="http://schemas.openxmlformats.org/officeDocument/2006/relationships/hyperlink" Target="https://www.justerinis.com/fine-wines/spain/castilla-y-leon/raul-perez/la-del-vivo-la-vizcaina-de-vinos-bierzo/2022" TargetMode="External"/><Relationship Id="rId94" Type="http://schemas.openxmlformats.org/officeDocument/2006/relationships/hyperlink" Target="https://www.justerinis.com/fine-wines/spain/galicia/raul-perez/la-penitencia-ribeira-sacra/2020" TargetMode="External"/><Relationship Id="rId99" Type="http://schemas.openxmlformats.org/officeDocument/2006/relationships/hyperlink" Target="https://www.justerinis.com/fine-wines/spain/galicia/raul-perez/pazo-da-sinsela-albarino/2021" TargetMode="External"/><Relationship Id="rId101" Type="http://schemas.openxmlformats.org/officeDocument/2006/relationships/hyperlink" Target="https://www.justerinis.com/fine-wines/spain/galicia/raul-perez/pazo-da-sinsela-san-clemente-albarino/2021" TargetMode="External"/><Relationship Id="rId4" Type="http://schemas.openxmlformats.org/officeDocument/2006/relationships/hyperlink" Target="https://www.justerinis.com/fine-wines/spain/castilla-y-leon/raul-perez/pico-ferreira/2016" TargetMode="External"/><Relationship Id="rId9" Type="http://schemas.openxmlformats.org/officeDocument/2006/relationships/hyperlink" Target="https://www.justerinis.com/fine-wines/spain/castilla-y-leon/raul-perez/las-gundinas-la-vizcaina-de-vinos-bierzo/2017" TargetMode="External"/><Relationship Id="rId13" Type="http://schemas.openxmlformats.org/officeDocument/2006/relationships/hyperlink" Target="https://www.justerinis.com/fine-wines/spain/castilla-y-leon/raul-perez/pinot-noir/2018" TargetMode="External"/><Relationship Id="rId18" Type="http://schemas.openxmlformats.org/officeDocument/2006/relationships/hyperlink" Target="https://www.justerinis.com/fine-wines/spain/castilla-y-leon/raul-perez/el-rapolao-la-vizcaina-de-vinos-bierzo/2019" TargetMode="External"/><Relationship Id="rId39" Type="http://schemas.openxmlformats.org/officeDocument/2006/relationships/hyperlink" Target="https://www.justerinis.com/fine-wines/spain/castilla-y-leon/raul-perez/el-rapolao-la-vizcaina-de-vinos-bierzo/2021" TargetMode="External"/><Relationship Id="rId34" Type="http://schemas.openxmlformats.org/officeDocument/2006/relationships/hyperlink" Target="https://www.justerinis.com/fine-wines/spain/castilla-y-leon/raul-perez/ultreia-cova-de-la-raposa-bierzo/2020" TargetMode="External"/><Relationship Id="rId50" Type="http://schemas.openxmlformats.org/officeDocument/2006/relationships/hyperlink" Target="https://www.justerinis.com/fine-wines/spain/castilla-y-leon/raul-perez/ultreia-de-paluezas-bierzo/2021" TargetMode="External"/><Relationship Id="rId55" Type="http://schemas.openxmlformats.org/officeDocument/2006/relationships/hyperlink" Target="https://www.justerinis.com/fine-wines/spain/castilla-y-leon/raul-perez/la-muria-viariz/2021" TargetMode="External"/><Relationship Id="rId76" Type="http://schemas.openxmlformats.org/officeDocument/2006/relationships/hyperlink" Target="https://www.justerinis.com/fine-wines/spain/castilla-y-leon/raul-perez/el-erial-valdecanada-bierzo/2015" TargetMode="External"/><Relationship Id="rId97" Type="http://schemas.openxmlformats.org/officeDocument/2006/relationships/hyperlink" Target="https://www.justerinis.com/fine-wines/spain/galicia/raul-perez/sketch-albarino-rias-baixas/2020" TargetMode="External"/><Relationship Id="rId104" Type="http://schemas.openxmlformats.org/officeDocument/2006/relationships/hyperlink" Target="https://www.justerinis.com/fine-wines/spain/navarra/domaines-lupier/el-terroir-navarra/2018" TargetMode="External"/><Relationship Id="rId7" Type="http://schemas.openxmlformats.org/officeDocument/2006/relationships/hyperlink" Target="https://www.justerinis.com/fine-wines/spain/castilla-y-leon/raul-perez/el-rapolao-la-vizcaina-de-vinos-bierzo/2017" TargetMode="External"/><Relationship Id="rId71" Type="http://schemas.openxmlformats.org/officeDocument/2006/relationships/hyperlink" Target="https://www.justerinis.com/fine-wines/spain/castilla-y-leon/raul-perez/ultreia-de-valtuille-bierzo/2022" TargetMode="External"/><Relationship Id="rId92" Type="http://schemas.openxmlformats.org/officeDocument/2006/relationships/hyperlink" Target="https://www.justerinis.com/fine-wines/spain/galicia/raul-perez/el-pecado-ribeira-sacra/2019" TargetMode="External"/><Relationship Id="rId2" Type="http://schemas.openxmlformats.org/officeDocument/2006/relationships/hyperlink" Target="https://www.justerinis.com/fine-wines/spain/castilla-y-leon/raul-perez/valdecanada-bierzo/2015" TargetMode="External"/><Relationship Id="rId29" Type="http://schemas.openxmlformats.org/officeDocument/2006/relationships/hyperlink" Target="https://www.justerinis.com/fine-wines/spain/castilla-y-leon/raul-perez/la-vitoriana-la-vizcaina-de-vinos-bierzo/2020" TargetMode="External"/><Relationship Id="rId24" Type="http://schemas.openxmlformats.org/officeDocument/2006/relationships/hyperlink" Target="https://www.justerinis.com/fine-wines/spain/castilla-y-leon/raul-perez/el-cerro-valdecanada-bierzo/2019" TargetMode="External"/><Relationship Id="rId40" Type="http://schemas.openxmlformats.org/officeDocument/2006/relationships/hyperlink" Target="https://www.justerinis.com/fine-wines/spain/castilla-y-leon/raul-perez/las-gundinas-la-vizcaina-de-vinos-bierzo/2021" TargetMode="External"/><Relationship Id="rId45" Type="http://schemas.openxmlformats.org/officeDocument/2006/relationships/hyperlink" Target="https://www.justerinis.com/fine-wines/spain/castilla-y-leon/raul-perez/la-poulosa-la-vizcaina-de-vinos-bierzo/2021" TargetMode="External"/><Relationship Id="rId66" Type="http://schemas.openxmlformats.org/officeDocument/2006/relationships/hyperlink" Target="https://www.justerinis.com/fine-wines/spain/castilla-y-leon/raul-perez/ultreia-cova-de-la-raposa-bierzo/2022" TargetMode="External"/><Relationship Id="rId87" Type="http://schemas.openxmlformats.org/officeDocument/2006/relationships/hyperlink" Target="https://www.justerinis.com/fine-wines/spain/castilla-y-leon/raul-perez/la-del-vivo-la-vizcaina-de-vinos-bierzo/2022" TargetMode="External"/><Relationship Id="rId61" Type="http://schemas.openxmlformats.org/officeDocument/2006/relationships/hyperlink" Target="https://www.justerinis.com/fine-wines/spain/castilla-y-leon/raul-perez/ultreia-la-vitoriana-bierzo/2021" TargetMode="External"/><Relationship Id="rId82" Type="http://schemas.openxmlformats.org/officeDocument/2006/relationships/hyperlink" Target="https://www.justerinis.com/fine-wines/spain/castilla-y-leon/raul-perez/ultreia-la-claudina-bierzo/2021" TargetMode="External"/><Relationship Id="rId19" Type="http://schemas.openxmlformats.org/officeDocument/2006/relationships/hyperlink" Target="https://www.justerinis.com/fine-wines/spain/castilla-y-leon/raul-perez/las-gundinas-la-vizcaina-de-vinos-bierzo/2019" TargetMode="External"/><Relationship Id="rId14" Type="http://schemas.openxmlformats.org/officeDocument/2006/relationships/hyperlink" Target="https://www.justerinis.com/fine-wines/spain/castilla-y-leon/raul-perez/el-cerro-valdecanada-bierzo/2018" TargetMode="External"/><Relationship Id="rId30" Type="http://schemas.openxmlformats.org/officeDocument/2006/relationships/hyperlink" Target="https://www.justerinis.com/fine-wines/spain/castilla-y-leon/raul-perez/el-rapolao-la-vizcaina-de-vinos-bierzo/2020" TargetMode="External"/><Relationship Id="rId35" Type="http://schemas.openxmlformats.org/officeDocument/2006/relationships/hyperlink" Target="https://www.justerinis.com/fine-wines/spain/castilla-y-leon/raul-perez/la-muria-viariz/2020" TargetMode="External"/><Relationship Id="rId56" Type="http://schemas.openxmlformats.org/officeDocument/2006/relationships/hyperlink" Target="https://www.justerinis.com/fine-wines/spain/castilla-y-leon/raul-perez/la-muria-viariz/2021" TargetMode="External"/><Relationship Id="rId77" Type="http://schemas.openxmlformats.org/officeDocument/2006/relationships/hyperlink" Target="https://www.justerinis.com/fine-wines/spain/castilla-y-leon/raul-perez/palomino/2018" TargetMode="External"/><Relationship Id="rId100" Type="http://schemas.openxmlformats.org/officeDocument/2006/relationships/hyperlink" Target="https://www.justerinis.com/fine-wines/spain/galicia/raul-perez/sketch-albarino-rias-baixas/2021" TargetMode="External"/><Relationship Id="rId105" Type="http://schemas.openxmlformats.org/officeDocument/2006/relationships/hyperlink" Target="https://www.justerinis.com/fine-wines/spain/navarra/domaines-lupier/la-dama-navarra/2018" TargetMode="External"/><Relationship Id="rId8" Type="http://schemas.openxmlformats.org/officeDocument/2006/relationships/hyperlink" Target="https://www.justerinis.com/fine-wines/spain/castilla-y-leon/raul-perez/las-gundinas-la-vizcaina-de-vinos-bierzo/2017" TargetMode="External"/><Relationship Id="rId51" Type="http://schemas.openxmlformats.org/officeDocument/2006/relationships/hyperlink" Target="https://www.justerinis.com/fine-wines/spain/castilla-y-leon/raul-perez/ultreia-petra-bierzo/2021" TargetMode="External"/><Relationship Id="rId72" Type="http://schemas.openxmlformats.org/officeDocument/2006/relationships/hyperlink" Target="https://www.justerinis.com/fine-wines/spain/castilla-y-leon/raul-perez/ultreia-de-paluezas-bierzo/2022" TargetMode="External"/><Relationship Id="rId93" Type="http://schemas.openxmlformats.org/officeDocument/2006/relationships/hyperlink" Target="https://www.justerinis.com/fine-wines/spain/galicia/raul-perez/el-pecado-ribeira-sacra/2019" TargetMode="External"/><Relationship Id="rId98" Type="http://schemas.openxmlformats.org/officeDocument/2006/relationships/hyperlink" Target="https://www.justerinis.com/fine-wines/spain/galicia/raul-perez/pazo-da-sinsela-albarino/2021" TargetMode="External"/><Relationship Id="rId3" Type="http://schemas.openxmlformats.org/officeDocument/2006/relationships/hyperlink" Target="https://www.justerinis.com/fine-wines/spain/castilla-y-leon/raul-perez/las-gundinas-la-vizcaina-de-vinos-bierzo/2016" TargetMode="External"/><Relationship Id="rId25" Type="http://schemas.openxmlformats.org/officeDocument/2006/relationships/hyperlink" Target="https://www.justerinis.com/fine-wines/spain/castilla-y-leon/raul-perez/la-poulosa-la-vizcaina-de-vinos-bierzo/2020" TargetMode="External"/><Relationship Id="rId46" Type="http://schemas.openxmlformats.org/officeDocument/2006/relationships/hyperlink" Target="https://www.justerinis.com/fine-wines/spain/castilla-y-leon/raul-perez/ultreia-el-rapolao-bierzo/2021" TargetMode="External"/><Relationship Id="rId67" Type="http://schemas.openxmlformats.org/officeDocument/2006/relationships/hyperlink" Target="https://www.justerinis.com/fine-wines/spain/castilla-y-leon/raul-perez/ultreia-de-valtuille-bierzo/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workbookViewId="0">
      <selection activeCell="A4" sqref="A4:P4"/>
    </sheetView>
  </sheetViews>
  <sheetFormatPr defaultRowHeight="14.45"/>
  <cols>
    <col min="1" max="1" width="7.85546875" customWidth="1"/>
    <col min="2" max="2" width="8.7109375" hidden="1" customWidth="1"/>
    <col min="3" max="3" width="9.42578125" customWidth="1"/>
    <col min="4" max="5" width="13.85546875" customWidth="1"/>
    <col min="6" max="6" width="8.85546875" customWidth="1"/>
    <col min="7" max="7" width="30.85546875" customWidth="1"/>
    <col min="8" max="8" width="12.28515625" customWidth="1"/>
    <col min="9" max="9" width="10.85546875" customWidth="1"/>
    <col min="10" max="11" width="8.85546875" customWidth="1"/>
    <col min="12" max="12" width="8.85546875" style="10" customWidth="1"/>
    <col min="13" max="13" width="15.85546875" style="8" customWidth="1"/>
    <col min="14" max="14" width="11.42578125" customWidth="1"/>
    <col min="15" max="15" width="5.85546875" customWidth="1"/>
    <col min="16" max="16" width="12.85546875" style="5" customWidth="1"/>
  </cols>
  <sheetData>
    <row r="1" spans="1:17" s="6" customFormat="1" ht="91.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1"/>
    </row>
    <row r="2" spans="1:17" s="6" customFormat="1" ht="76.5" customHeigh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2"/>
    </row>
    <row r="3" spans="1:17" s="6" customFormat="1" ht="48" customHeight="1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3"/>
    </row>
    <row r="4" spans="1:17" s="6" customFormat="1" ht="50.1" customHeight="1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7" ht="26.1">
      <c r="A5" s="1" t="s">
        <v>3</v>
      </c>
      <c r="B5" s="1"/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  <c r="H5" s="1" t="s">
        <v>9</v>
      </c>
      <c r="I5" s="2" t="s">
        <v>10</v>
      </c>
      <c r="J5" s="2" t="s">
        <v>11</v>
      </c>
      <c r="K5" s="2" t="s">
        <v>12</v>
      </c>
      <c r="L5" s="9" t="s">
        <v>13</v>
      </c>
      <c r="M5" s="2" t="s">
        <v>14</v>
      </c>
      <c r="N5" s="2" t="s">
        <v>15</v>
      </c>
      <c r="O5" s="2" t="s">
        <v>16</v>
      </c>
      <c r="P5" s="3" t="s">
        <v>17</v>
      </c>
    </row>
    <row r="6" spans="1:17">
      <c r="A6" s="19" t="s">
        <v>18</v>
      </c>
      <c r="B6" s="19" t="str">
        <f>VLOOKUP(A6,[1]Export!$A:$R,1,FALSE)</f>
        <v>C06886</v>
      </c>
      <c r="C6" s="19" t="s">
        <v>19</v>
      </c>
      <c r="D6" s="19" t="s">
        <v>20</v>
      </c>
      <c r="E6" s="19" t="s">
        <v>21</v>
      </c>
      <c r="F6" s="14" t="s">
        <v>22</v>
      </c>
      <c r="G6" s="19" t="s">
        <v>23</v>
      </c>
      <c r="H6" s="19" t="s">
        <v>24</v>
      </c>
      <c r="I6" s="14" t="s">
        <v>25</v>
      </c>
      <c r="J6" s="14">
        <v>10</v>
      </c>
      <c r="K6" s="14">
        <v>3</v>
      </c>
      <c r="L6" s="20">
        <f>VLOOKUP(A6,[1]Export!$A:$R,16,FALSE)</f>
        <v>195.5</v>
      </c>
      <c r="M6" s="7">
        <v>135</v>
      </c>
      <c r="N6" s="21">
        <f>(L6-M6)/L6</f>
        <v>0.30946291560102301</v>
      </c>
      <c r="O6" s="14" t="s">
        <v>26</v>
      </c>
      <c r="P6" s="4" t="s">
        <v>27</v>
      </c>
    </row>
    <row r="7" spans="1:17">
      <c r="A7" s="19" t="s">
        <v>28</v>
      </c>
      <c r="B7" s="19" t="str">
        <f>VLOOKUP(A7,[1]Export!$A:$R,1,FALSE)</f>
        <v>B06455</v>
      </c>
      <c r="C7" s="19" t="s">
        <v>19</v>
      </c>
      <c r="D7" s="19" t="s">
        <v>20</v>
      </c>
      <c r="E7" s="19" t="s">
        <v>21</v>
      </c>
      <c r="F7" s="14" t="s">
        <v>22</v>
      </c>
      <c r="G7" s="19" t="s">
        <v>29</v>
      </c>
      <c r="H7" s="19" t="s">
        <v>24</v>
      </c>
      <c r="I7" s="14" t="s">
        <v>25</v>
      </c>
      <c r="J7" s="14">
        <v>10</v>
      </c>
      <c r="K7" s="14">
        <v>3</v>
      </c>
      <c r="L7" s="20">
        <f>VLOOKUP(A7,[1]Export!$A:$R,16,FALSE)</f>
        <v>320.5</v>
      </c>
      <c r="M7" s="7">
        <v>220</v>
      </c>
      <c r="N7" s="21">
        <f t="shared" ref="N7:N70" si="0">(L7-M7)/L7</f>
        <v>0.31357254290171604</v>
      </c>
      <c r="O7" s="14" t="s">
        <v>26</v>
      </c>
      <c r="P7" s="4" t="s">
        <v>27</v>
      </c>
    </row>
    <row r="8" spans="1:17">
      <c r="A8" s="19" t="s">
        <v>30</v>
      </c>
      <c r="B8" s="19" t="str">
        <f>VLOOKUP(A8,[1]Export!$A:$R,1,FALSE)</f>
        <v>A01716</v>
      </c>
      <c r="C8" s="19" t="s">
        <v>19</v>
      </c>
      <c r="D8" s="19" t="s">
        <v>20</v>
      </c>
      <c r="E8" s="19" t="s">
        <v>21</v>
      </c>
      <c r="F8" s="14" t="s">
        <v>31</v>
      </c>
      <c r="G8" s="19" t="s">
        <v>32</v>
      </c>
      <c r="H8" s="19" t="s">
        <v>24</v>
      </c>
      <c r="I8" s="14" t="s">
        <v>33</v>
      </c>
      <c r="J8" s="14">
        <v>2</v>
      </c>
      <c r="K8" s="14">
        <v>2</v>
      </c>
      <c r="L8" s="20">
        <f>VLOOKUP(A8,[1]Export!$A:$R,16,FALSE)</f>
        <v>119.5</v>
      </c>
      <c r="M8" s="7">
        <v>80</v>
      </c>
      <c r="N8" s="21">
        <f t="shared" si="0"/>
        <v>0.33054393305439328</v>
      </c>
      <c r="O8" s="14" t="s">
        <v>26</v>
      </c>
      <c r="P8" s="4" t="s">
        <v>27</v>
      </c>
    </row>
    <row r="9" spans="1:17">
      <c r="A9" s="19" t="s">
        <v>34</v>
      </c>
      <c r="B9" s="19" t="str">
        <f>VLOOKUP(A9,[1]Export!$A:$R,1,FALSE)</f>
        <v>C06883</v>
      </c>
      <c r="C9" s="19" t="s">
        <v>19</v>
      </c>
      <c r="D9" s="19" t="s">
        <v>20</v>
      </c>
      <c r="E9" s="19" t="s">
        <v>21</v>
      </c>
      <c r="F9" s="14" t="s">
        <v>31</v>
      </c>
      <c r="G9" s="19" t="s">
        <v>35</v>
      </c>
      <c r="H9" s="19" t="s">
        <v>24</v>
      </c>
      <c r="I9" s="14" t="s">
        <v>25</v>
      </c>
      <c r="J9" s="14">
        <v>10</v>
      </c>
      <c r="K9" s="14">
        <v>3</v>
      </c>
      <c r="L9" s="20">
        <f>VLOOKUP(A9,[1]Export!$A:$R,16,FALSE)</f>
        <v>247</v>
      </c>
      <c r="M9" s="7">
        <v>170</v>
      </c>
      <c r="N9" s="21">
        <f t="shared" si="0"/>
        <v>0.31174089068825911</v>
      </c>
      <c r="O9" s="14" t="s">
        <v>26</v>
      </c>
      <c r="P9" s="4" t="s">
        <v>27</v>
      </c>
    </row>
    <row r="10" spans="1:17">
      <c r="A10" s="19" t="s">
        <v>36</v>
      </c>
      <c r="B10" s="19" t="str">
        <f>VLOOKUP(A10,[1]Export!$A:$R,1,FALSE)</f>
        <v>C06879</v>
      </c>
      <c r="C10" s="19" t="s">
        <v>19</v>
      </c>
      <c r="D10" s="19" t="s">
        <v>20</v>
      </c>
      <c r="E10" s="19" t="s">
        <v>21</v>
      </c>
      <c r="F10" s="14" t="s">
        <v>31</v>
      </c>
      <c r="G10" s="19" t="s">
        <v>29</v>
      </c>
      <c r="H10" s="19" t="s">
        <v>24</v>
      </c>
      <c r="I10" s="14" t="s">
        <v>25</v>
      </c>
      <c r="J10" s="14">
        <v>10</v>
      </c>
      <c r="K10" s="14">
        <v>4</v>
      </c>
      <c r="L10" s="20">
        <f>VLOOKUP(A10,[1]Export!$A:$R,16,FALSE)</f>
        <v>324.5</v>
      </c>
      <c r="M10" s="7">
        <v>220</v>
      </c>
      <c r="N10" s="21">
        <f t="shared" si="0"/>
        <v>0.32203389830508472</v>
      </c>
      <c r="O10" s="14" t="s">
        <v>26</v>
      </c>
      <c r="P10" s="4" t="s">
        <v>27</v>
      </c>
    </row>
    <row r="11" spans="1:17">
      <c r="A11" s="19" t="s">
        <v>37</v>
      </c>
      <c r="B11" s="19" t="str">
        <f>VLOOKUP(A11,[1]Export!$A:$R,1,FALSE)</f>
        <v>A07810</v>
      </c>
      <c r="C11" s="19" t="s">
        <v>19</v>
      </c>
      <c r="D11" s="19" t="s">
        <v>20</v>
      </c>
      <c r="E11" s="19" t="s">
        <v>21</v>
      </c>
      <c r="F11" s="14" t="s">
        <v>38</v>
      </c>
      <c r="G11" s="19" t="s">
        <v>39</v>
      </c>
      <c r="H11" s="19" t="s">
        <v>24</v>
      </c>
      <c r="I11" s="14" t="s">
        <v>33</v>
      </c>
      <c r="J11" s="14">
        <v>10</v>
      </c>
      <c r="K11" s="14">
        <v>0</v>
      </c>
      <c r="L11" s="20">
        <f>VLOOKUP(A11,[1]Export!$A:$R,16,FALSE)</f>
        <v>119.5</v>
      </c>
      <c r="M11" s="7">
        <v>80</v>
      </c>
      <c r="N11" s="21">
        <f t="shared" si="0"/>
        <v>0.33054393305439328</v>
      </c>
      <c r="O11" s="14" t="s">
        <v>26</v>
      </c>
      <c r="P11" s="4" t="s">
        <v>27</v>
      </c>
    </row>
    <row r="12" spans="1:17">
      <c r="A12" s="19" t="s">
        <v>40</v>
      </c>
      <c r="B12" s="19" t="str">
        <f>VLOOKUP(A12,[1]Export!$A:$R,1,FALSE)</f>
        <v>A07808</v>
      </c>
      <c r="C12" s="19" t="s">
        <v>19</v>
      </c>
      <c r="D12" s="19" t="s">
        <v>20</v>
      </c>
      <c r="E12" s="19" t="s">
        <v>21</v>
      </c>
      <c r="F12" s="14" t="s">
        <v>38</v>
      </c>
      <c r="G12" s="19" t="s">
        <v>41</v>
      </c>
      <c r="H12" s="19" t="s">
        <v>24</v>
      </c>
      <c r="I12" s="14" t="s">
        <v>33</v>
      </c>
      <c r="J12" s="14">
        <v>9</v>
      </c>
      <c r="K12" s="14">
        <v>0</v>
      </c>
      <c r="L12" s="20">
        <f>VLOOKUP(A12,[1]Export!$A:$R,16,FALSE)</f>
        <v>119.5</v>
      </c>
      <c r="M12" s="7">
        <v>80</v>
      </c>
      <c r="N12" s="21">
        <f t="shared" si="0"/>
        <v>0.33054393305439328</v>
      </c>
      <c r="O12" s="14" t="s">
        <v>26</v>
      </c>
      <c r="P12" s="4" t="s">
        <v>27</v>
      </c>
    </row>
    <row r="13" spans="1:17">
      <c r="A13" s="19" t="s">
        <v>42</v>
      </c>
      <c r="B13" s="19" t="str">
        <f>VLOOKUP(A13,[1]Export!$A:$R,1,FALSE)</f>
        <v>A07806</v>
      </c>
      <c r="C13" s="19" t="s">
        <v>19</v>
      </c>
      <c r="D13" s="19" t="s">
        <v>20</v>
      </c>
      <c r="E13" s="19" t="s">
        <v>21</v>
      </c>
      <c r="F13" s="14" t="s">
        <v>38</v>
      </c>
      <c r="G13" s="19" t="s">
        <v>32</v>
      </c>
      <c r="H13" s="19" t="s">
        <v>24</v>
      </c>
      <c r="I13" s="14" t="s">
        <v>33</v>
      </c>
      <c r="J13" s="14">
        <v>3</v>
      </c>
      <c r="K13" s="14">
        <v>2</v>
      </c>
      <c r="L13" s="20">
        <f>VLOOKUP(A13,[1]Export!$A:$R,16,FALSE)</f>
        <v>119.5</v>
      </c>
      <c r="M13" s="7">
        <v>80</v>
      </c>
      <c r="N13" s="21">
        <f t="shared" si="0"/>
        <v>0.33054393305439328</v>
      </c>
      <c r="O13" s="14" t="s">
        <v>26</v>
      </c>
      <c r="P13" s="4" t="s">
        <v>27</v>
      </c>
    </row>
    <row r="14" spans="1:17">
      <c r="A14" s="19" t="s">
        <v>43</v>
      </c>
      <c r="B14" s="19" t="str">
        <f>VLOOKUP(A14,[1]Export!$A:$R,1,FALSE)</f>
        <v>A07805</v>
      </c>
      <c r="C14" s="19" t="s">
        <v>19</v>
      </c>
      <c r="D14" s="19" t="s">
        <v>20</v>
      </c>
      <c r="E14" s="19" t="s">
        <v>21</v>
      </c>
      <c r="F14" s="14" t="s">
        <v>38</v>
      </c>
      <c r="G14" s="19" t="s">
        <v>32</v>
      </c>
      <c r="H14" s="19" t="s">
        <v>24</v>
      </c>
      <c r="I14" s="14" t="s">
        <v>25</v>
      </c>
      <c r="J14" s="14">
        <v>6</v>
      </c>
      <c r="K14" s="14">
        <v>2</v>
      </c>
      <c r="L14" s="20">
        <f>VLOOKUP(A14,[1]Export!$A:$R,16,FALSE)</f>
        <v>114.5</v>
      </c>
      <c r="M14" s="7">
        <v>80</v>
      </c>
      <c r="N14" s="21">
        <f t="shared" si="0"/>
        <v>0.30131004366812225</v>
      </c>
      <c r="O14" s="14" t="s">
        <v>26</v>
      </c>
      <c r="P14" s="4" t="s">
        <v>27</v>
      </c>
    </row>
    <row r="15" spans="1:17">
      <c r="A15" s="19" t="s">
        <v>44</v>
      </c>
      <c r="B15" s="19" t="str">
        <f>VLOOKUP(A15,[1]Export!$A:$R,1,FALSE)</f>
        <v>A07804</v>
      </c>
      <c r="C15" s="19" t="s">
        <v>19</v>
      </c>
      <c r="D15" s="19" t="s">
        <v>20</v>
      </c>
      <c r="E15" s="19" t="s">
        <v>21</v>
      </c>
      <c r="F15" s="14" t="s">
        <v>38</v>
      </c>
      <c r="G15" s="19" t="s">
        <v>45</v>
      </c>
      <c r="H15" s="19" t="s">
        <v>24</v>
      </c>
      <c r="I15" s="14" t="s">
        <v>33</v>
      </c>
      <c r="J15" s="14">
        <v>4</v>
      </c>
      <c r="K15" s="14">
        <v>2</v>
      </c>
      <c r="L15" s="20">
        <f>VLOOKUP(A15,[1]Export!$A:$R,16,FALSE)</f>
        <v>119.5</v>
      </c>
      <c r="M15" s="7">
        <v>80</v>
      </c>
      <c r="N15" s="21">
        <f t="shared" si="0"/>
        <v>0.33054393305439328</v>
      </c>
      <c r="O15" s="14" t="s">
        <v>26</v>
      </c>
      <c r="P15" s="4" t="s">
        <v>27</v>
      </c>
    </row>
    <row r="16" spans="1:17">
      <c r="A16" s="19" t="s">
        <v>46</v>
      </c>
      <c r="B16" s="19" t="str">
        <f>VLOOKUP(A16,[1]Export!$A:$R,1,FALSE)</f>
        <v>B01966</v>
      </c>
      <c r="C16" s="19" t="s">
        <v>19</v>
      </c>
      <c r="D16" s="19" t="s">
        <v>20</v>
      </c>
      <c r="E16" s="19" t="s">
        <v>21</v>
      </c>
      <c r="F16" s="14" t="s">
        <v>47</v>
      </c>
      <c r="G16" s="19" t="s">
        <v>41</v>
      </c>
      <c r="H16" s="19" t="s">
        <v>24</v>
      </c>
      <c r="I16" s="14" t="s">
        <v>33</v>
      </c>
      <c r="J16" s="14">
        <v>2</v>
      </c>
      <c r="K16" s="14">
        <v>0</v>
      </c>
      <c r="L16" s="20">
        <f>VLOOKUP(A16,[1]Export!$A:$R,16,FALSE)</f>
        <v>119.5</v>
      </c>
      <c r="M16" s="7">
        <v>80</v>
      </c>
      <c r="N16" s="21">
        <f t="shared" si="0"/>
        <v>0.33054393305439328</v>
      </c>
      <c r="O16" s="14" t="s">
        <v>26</v>
      </c>
      <c r="P16" s="4" t="s">
        <v>27</v>
      </c>
    </row>
    <row r="17" spans="1:16">
      <c r="A17" s="19" t="s">
        <v>48</v>
      </c>
      <c r="B17" s="19" t="str">
        <f>VLOOKUP(A17,[1]Export!$A:$R,1,FALSE)</f>
        <v>C06882</v>
      </c>
      <c r="C17" s="19" t="s">
        <v>19</v>
      </c>
      <c r="D17" s="19" t="s">
        <v>20</v>
      </c>
      <c r="E17" s="19" t="s">
        <v>21</v>
      </c>
      <c r="F17" s="14" t="s">
        <v>47</v>
      </c>
      <c r="G17" s="19" t="s">
        <v>49</v>
      </c>
      <c r="H17" s="19" t="s">
        <v>24</v>
      </c>
      <c r="I17" s="14" t="s">
        <v>25</v>
      </c>
      <c r="J17" s="14">
        <v>10</v>
      </c>
      <c r="K17" s="14">
        <v>2</v>
      </c>
      <c r="L17" s="20">
        <f>VLOOKUP(A17,[1]Export!$A:$R,16,FALSE)</f>
        <v>185.5</v>
      </c>
      <c r="M17" s="7">
        <v>130</v>
      </c>
      <c r="N17" s="21">
        <f t="shared" si="0"/>
        <v>0.29919137466307277</v>
      </c>
      <c r="O17" s="14" t="s">
        <v>26</v>
      </c>
      <c r="P17" s="4" t="s">
        <v>27</v>
      </c>
    </row>
    <row r="18" spans="1:16">
      <c r="A18" s="19" t="s">
        <v>50</v>
      </c>
      <c r="B18" s="19" t="str">
        <f>VLOOKUP(A18,[1]Export!$A:$R,1,FALSE)</f>
        <v>C06885</v>
      </c>
      <c r="C18" s="19" t="s">
        <v>19</v>
      </c>
      <c r="D18" s="19" t="s">
        <v>20</v>
      </c>
      <c r="E18" s="19" t="s">
        <v>21</v>
      </c>
      <c r="F18" s="14" t="s">
        <v>47</v>
      </c>
      <c r="G18" s="19" t="s">
        <v>51</v>
      </c>
      <c r="H18" s="19" t="s">
        <v>24</v>
      </c>
      <c r="I18" s="14" t="s">
        <v>25</v>
      </c>
      <c r="J18" s="14">
        <v>10</v>
      </c>
      <c r="K18" s="14">
        <v>5</v>
      </c>
      <c r="L18" s="20">
        <f>VLOOKUP(A18,[1]Export!$A:$R,16,FALSE)</f>
        <v>247</v>
      </c>
      <c r="M18" s="7">
        <v>170</v>
      </c>
      <c r="N18" s="21">
        <f t="shared" si="0"/>
        <v>0.31174089068825911</v>
      </c>
      <c r="O18" s="14" t="s">
        <v>26</v>
      </c>
      <c r="P18" s="4" t="s">
        <v>27</v>
      </c>
    </row>
    <row r="19" spans="1:16">
      <c r="A19" s="19" t="s">
        <v>52</v>
      </c>
      <c r="B19" s="19" t="str">
        <f>VLOOKUP(A19,[1]Export!$A:$R,1,FALSE)</f>
        <v>C06880</v>
      </c>
      <c r="C19" s="19" t="s">
        <v>19</v>
      </c>
      <c r="D19" s="19" t="s">
        <v>20</v>
      </c>
      <c r="E19" s="19" t="s">
        <v>21</v>
      </c>
      <c r="F19" s="14" t="s">
        <v>47</v>
      </c>
      <c r="G19" s="19" t="s">
        <v>53</v>
      </c>
      <c r="H19" s="19" t="s">
        <v>24</v>
      </c>
      <c r="I19" s="14" t="s">
        <v>54</v>
      </c>
      <c r="J19" s="14">
        <v>10</v>
      </c>
      <c r="K19" s="14">
        <v>2</v>
      </c>
      <c r="L19" s="20">
        <f>VLOOKUP(A19,[1]Export!$A:$R,16,FALSE)</f>
        <v>371</v>
      </c>
      <c r="M19" s="7">
        <v>250</v>
      </c>
      <c r="N19" s="21">
        <f t="shared" si="0"/>
        <v>0.32614555256064692</v>
      </c>
      <c r="O19" s="14" t="s">
        <v>26</v>
      </c>
      <c r="P19" s="4" t="s">
        <v>27</v>
      </c>
    </row>
    <row r="20" spans="1:16">
      <c r="A20" s="19" t="s">
        <v>55</v>
      </c>
      <c r="B20" s="19" t="str">
        <f>VLOOKUP(A20,[1]Export!$A:$R,1,FALSE)</f>
        <v>B03309</v>
      </c>
      <c r="C20" s="19" t="s">
        <v>19</v>
      </c>
      <c r="D20" s="19" t="s">
        <v>20</v>
      </c>
      <c r="E20" s="19" t="s">
        <v>21</v>
      </c>
      <c r="F20" s="14" t="s">
        <v>56</v>
      </c>
      <c r="G20" s="19" t="s">
        <v>57</v>
      </c>
      <c r="H20" s="19" t="s">
        <v>24</v>
      </c>
      <c r="I20" s="14" t="s">
        <v>33</v>
      </c>
      <c r="J20" s="14">
        <v>2</v>
      </c>
      <c r="K20" s="14">
        <v>0</v>
      </c>
      <c r="L20" s="20">
        <f>VLOOKUP(A20,[1]Export!$A:$R,16,FALSE)</f>
        <v>73</v>
      </c>
      <c r="M20" s="7">
        <v>50</v>
      </c>
      <c r="N20" s="21">
        <f t="shared" si="0"/>
        <v>0.31506849315068491</v>
      </c>
      <c r="O20" s="14" t="s">
        <v>26</v>
      </c>
      <c r="P20" s="4" t="s">
        <v>27</v>
      </c>
    </row>
    <row r="21" spans="1:16">
      <c r="A21" s="19" t="s">
        <v>58</v>
      </c>
      <c r="B21" s="19" t="str">
        <f>VLOOKUP(A21,[1]Export!$A:$R,1,FALSE)</f>
        <v>B05005</v>
      </c>
      <c r="C21" s="19" t="s">
        <v>19</v>
      </c>
      <c r="D21" s="19" t="s">
        <v>20</v>
      </c>
      <c r="E21" s="19" t="s">
        <v>21</v>
      </c>
      <c r="F21" s="14" t="s">
        <v>56</v>
      </c>
      <c r="G21" s="19" t="s">
        <v>45</v>
      </c>
      <c r="H21" s="19" t="s">
        <v>24</v>
      </c>
      <c r="I21" s="14" t="s">
        <v>33</v>
      </c>
      <c r="J21" s="14">
        <v>6</v>
      </c>
      <c r="K21" s="14">
        <v>0</v>
      </c>
      <c r="L21" s="20">
        <f>VLOOKUP(A21,[1]Export!$A:$R,16,FALSE)</f>
        <v>119.5</v>
      </c>
      <c r="M21" s="7">
        <v>80</v>
      </c>
      <c r="N21" s="21">
        <f t="shared" si="0"/>
        <v>0.33054393305439328</v>
      </c>
      <c r="O21" s="14" t="s">
        <v>26</v>
      </c>
      <c r="P21" s="4" t="s">
        <v>27</v>
      </c>
    </row>
    <row r="22" spans="1:16">
      <c r="A22" s="19" t="s">
        <v>59</v>
      </c>
      <c r="B22" s="19" t="str">
        <f>VLOOKUP(A22,[1]Export!$A:$R,1,FALSE)</f>
        <v>B05003</v>
      </c>
      <c r="C22" s="19" t="s">
        <v>19</v>
      </c>
      <c r="D22" s="19" t="s">
        <v>20</v>
      </c>
      <c r="E22" s="19" t="s">
        <v>21</v>
      </c>
      <c r="F22" s="14" t="s">
        <v>56</v>
      </c>
      <c r="G22" s="19" t="s">
        <v>41</v>
      </c>
      <c r="H22" s="19" t="s">
        <v>24</v>
      </c>
      <c r="I22" s="14" t="s">
        <v>33</v>
      </c>
      <c r="J22" s="14">
        <v>10</v>
      </c>
      <c r="K22" s="14">
        <v>0</v>
      </c>
      <c r="L22" s="20">
        <f>VLOOKUP(A22,[1]Export!$A:$R,16,FALSE)</f>
        <v>119.5</v>
      </c>
      <c r="M22" s="7">
        <v>80</v>
      </c>
      <c r="N22" s="21">
        <f t="shared" si="0"/>
        <v>0.33054393305439328</v>
      </c>
      <c r="O22" s="14" t="s">
        <v>26</v>
      </c>
      <c r="P22" s="4" t="s">
        <v>27</v>
      </c>
    </row>
    <row r="23" spans="1:16">
      <c r="A23" s="19" t="s">
        <v>60</v>
      </c>
      <c r="B23" s="19" t="str">
        <f>VLOOKUP(A23,[1]Export!$A:$R,1,FALSE)</f>
        <v>B05002</v>
      </c>
      <c r="C23" s="19" t="s">
        <v>19</v>
      </c>
      <c r="D23" s="19" t="s">
        <v>20</v>
      </c>
      <c r="E23" s="19" t="s">
        <v>21</v>
      </c>
      <c r="F23" s="14" t="s">
        <v>56</v>
      </c>
      <c r="G23" s="19" t="s">
        <v>41</v>
      </c>
      <c r="H23" s="19" t="s">
        <v>24</v>
      </c>
      <c r="I23" s="14" t="s">
        <v>25</v>
      </c>
      <c r="J23" s="14">
        <v>10</v>
      </c>
      <c r="K23" s="14">
        <v>1</v>
      </c>
      <c r="L23" s="20">
        <f>VLOOKUP(A23,[1]Export!$A:$R,16,FALSE)</f>
        <v>114.5</v>
      </c>
      <c r="M23" s="7">
        <v>80</v>
      </c>
      <c r="N23" s="21">
        <f t="shared" si="0"/>
        <v>0.30131004366812225</v>
      </c>
      <c r="O23" s="14" t="s">
        <v>26</v>
      </c>
      <c r="P23" s="4" t="s">
        <v>27</v>
      </c>
    </row>
    <row r="24" spans="1:16">
      <c r="A24" s="19" t="s">
        <v>61</v>
      </c>
      <c r="B24" s="19" t="str">
        <f>VLOOKUP(A24,[1]Export!$A:$R,1,FALSE)</f>
        <v>B05001</v>
      </c>
      <c r="C24" s="19" t="s">
        <v>19</v>
      </c>
      <c r="D24" s="19" t="s">
        <v>20</v>
      </c>
      <c r="E24" s="19" t="s">
        <v>21</v>
      </c>
      <c r="F24" s="14" t="s">
        <v>56</v>
      </c>
      <c r="G24" s="19" t="s">
        <v>32</v>
      </c>
      <c r="H24" s="19" t="s">
        <v>24</v>
      </c>
      <c r="I24" s="14" t="s">
        <v>25</v>
      </c>
      <c r="J24" s="14">
        <v>10</v>
      </c>
      <c r="K24" s="14">
        <v>0</v>
      </c>
      <c r="L24" s="20">
        <f>VLOOKUP(A24,[1]Export!$A:$R,16,FALSE)</f>
        <v>114.5</v>
      </c>
      <c r="M24" s="7">
        <v>80</v>
      </c>
      <c r="N24" s="21">
        <f t="shared" si="0"/>
        <v>0.30131004366812225</v>
      </c>
      <c r="O24" s="14" t="s">
        <v>26</v>
      </c>
      <c r="P24" s="4" t="s">
        <v>27</v>
      </c>
    </row>
    <row r="25" spans="1:16">
      <c r="A25" s="19" t="s">
        <v>62</v>
      </c>
      <c r="B25" s="19" t="str">
        <f>VLOOKUP(A25,[1]Export!$A:$R,1,FALSE)</f>
        <v>B05000</v>
      </c>
      <c r="C25" s="19" t="s">
        <v>19</v>
      </c>
      <c r="D25" s="19" t="s">
        <v>20</v>
      </c>
      <c r="E25" s="19" t="s">
        <v>21</v>
      </c>
      <c r="F25" s="14" t="s">
        <v>56</v>
      </c>
      <c r="G25" s="19" t="s">
        <v>39</v>
      </c>
      <c r="H25" s="19" t="s">
        <v>24</v>
      </c>
      <c r="I25" s="14" t="s">
        <v>25</v>
      </c>
      <c r="J25" s="14">
        <v>0</v>
      </c>
      <c r="K25" s="14">
        <v>1</v>
      </c>
      <c r="L25" s="20">
        <f>VLOOKUP(A25,[1]Export!$A:$R,16,FALSE)</f>
        <v>114.5</v>
      </c>
      <c r="M25" s="7">
        <v>80</v>
      </c>
      <c r="N25" s="21">
        <f t="shared" si="0"/>
        <v>0.30131004366812225</v>
      </c>
      <c r="O25" s="14" t="s">
        <v>26</v>
      </c>
      <c r="P25" s="4" t="s">
        <v>27</v>
      </c>
    </row>
    <row r="26" spans="1:16">
      <c r="A26" s="19" t="s">
        <v>59</v>
      </c>
      <c r="B26" s="19" t="str">
        <f>VLOOKUP(A26,[1]Export!$A:$R,1,FALSE)</f>
        <v>B05003</v>
      </c>
      <c r="C26" s="19" t="s">
        <v>19</v>
      </c>
      <c r="D26" s="19" t="s">
        <v>20</v>
      </c>
      <c r="E26" s="19" t="s">
        <v>21</v>
      </c>
      <c r="F26" s="14" t="s">
        <v>56</v>
      </c>
      <c r="G26" s="19" t="s">
        <v>41</v>
      </c>
      <c r="H26" s="19" t="s">
        <v>24</v>
      </c>
      <c r="I26" s="14" t="s">
        <v>33</v>
      </c>
      <c r="J26" s="14">
        <v>1</v>
      </c>
      <c r="K26" s="14">
        <v>0</v>
      </c>
      <c r="L26" s="20">
        <f>VLOOKUP(A26,[1]Export!$A:$R,16,FALSE)</f>
        <v>119.5</v>
      </c>
      <c r="M26" s="7">
        <v>80</v>
      </c>
      <c r="N26" s="21">
        <f t="shared" si="0"/>
        <v>0.33054393305439328</v>
      </c>
      <c r="O26" s="14" t="s">
        <v>63</v>
      </c>
      <c r="P26" s="4" t="s">
        <v>27</v>
      </c>
    </row>
    <row r="27" spans="1:16">
      <c r="A27" s="19" t="s">
        <v>64</v>
      </c>
      <c r="B27" s="19" t="str">
        <f>VLOOKUP(A27,[1]Export!$A:$R,1,FALSE)</f>
        <v>B01958</v>
      </c>
      <c r="C27" s="19" t="s">
        <v>19</v>
      </c>
      <c r="D27" s="19" t="s">
        <v>20</v>
      </c>
      <c r="E27" s="19" t="s">
        <v>21</v>
      </c>
      <c r="F27" s="14" t="s">
        <v>56</v>
      </c>
      <c r="G27" s="19" t="s">
        <v>65</v>
      </c>
      <c r="H27" s="19" t="s">
        <v>24</v>
      </c>
      <c r="I27" s="14" t="s">
        <v>25</v>
      </c>
      <c r="J27" s="14">
        <v>1</v>
      </c>
      <c r="K27" s="14">
        <v>0</v>
      </c>
      <c r="L27" s="20">
        <f>VLOOKUP(A27,[1]Export!$A:$R,16,FALSE)</f>
        <v>248</v>
      </c>
      <c r="M27" s="7">
        <v>185</v>
      </c>
      <c r="N27" s="21">
        <f t="shared" si="0"/>
        <v>0.25403225806451613</v>
      </c>
      <c r="O27" s="14" t="s">
        <v>26</v>
      </c>
      <c r="P27" s="4" t="s">
        <v>27</v>
      </c>
    </row>
    <row r="28" spans="1:16">
      <c r="A28" s="19" t="s">
        <v>66</v>
      </c>
      <c r="B28" s="19" t="str">
        <f>VLOOKUP(A28,[1]Export!$A:$R,1,FALSE)</f>
        <v>C11926</v>
      </c>
      <c r="C28" s="19" t="s">
        <v>19</v>
      </c>
      <c r="D28" s="19" t="s">
        <v>20</v>
      </c>
      <c r="E28" s="19" t="s">
        <v>21</v>
      </c>
      <c r="F28" s="14" t="s">
        <v>56</v>
      </c>
      <c r="G28" s="19" t="s">
        <v>29</v>
      </c>
      <c r="H28" s="19" t="s">
        <v>24</v>
      </c>
      <c r="I28" s="14" t="s">
        <v>25</v>
      </c>
      <c r="J28" s="14">
        <v>10</v>
      </c>
      <c r="K28" s="14">
        <v>0</v>
      </c>
      <c r="L28" s="20">
        <f>VLOOKUP(A28,[1]Export!$A:$R,16,FALSE)</f>
        <v>324.5</v>
      </c>
      <c r="M28" s="7">
        <v>220</v>
      </c>
      <c r="N28" s="21">
        <f t="shared" si="0"/>
        <v>0.32203389830508472</v>
      </c>
      <c r="O28" s="14" t="s">
        <v>26</v>
      </c>
      <c r="P28" s="4" t="s">
        <v>27</v>
      </c>
    </row>
    <row r="29" spans="1:16">
      <c r="A29" s="19" t="s">
        <v>67</v>
      </c>
      <c r="B29" s="19" t="str">
        <f>VLOOKUP(A29,[1]Export!$A:$R,1,FALSE)</f>
        <v>C11925</v>
      </c>
      <c r="C29" s="19" t="s">
        <v>19</v>
      </c>
      <c r="D29" s="19" t="s">
        <v>20</v>
      </c>
      <c r="E29" s="19" t="s">
        <v>21</v>
      </c>
      <c r="F29" s="14" t="s">
        <v>56</v>
      </c>
      <c r="G29" s="19" t="s">
        <v>53</v>
      </c>
      <c r="H29" s="19" t="s">
        <v>24</v>
      </c>
      <c r="I29" s="14" t="s">
        <v>54</v>
      </c>
      <c r="J29" s="14">
        <v>10</v>
      </c>
      <c r="K29" s="14">
        <v>0</v>
      </c>
      <c r="L29" s="20">
        <f>VLOOKUP(A29,[1]Export!$A:$R,16,FALSE)</f>
        <v>371</v>
      </c>
      <c r="M29" s="7">
        <v>250</v>
      </c>
      <c r="N29" s="21">
        <f t="shared" si="0"/>
        <v>0.32614555256064692</v>
      </c>
      <c r="O29" s="14" t="s">
        <v>26</v>
      </c>
      <c r="P29" s="4" t="s">
        <v>27</v>
      </c>
    </row>
    <row r="30" spans="1:16">
      <c r="A30" s="19" t="s">
        <v>68</v>
      </c>
      <c r="B30" s="19" t="str">
        <f>VLOOKUP(A30,[1]Export!$A:$R,1,FALSE)</f>
        <v>B08833</v>
      </c>
      <c r="C30" s="19" t="s">
        <v>19</v>
      </c>
      <c r="D30" s="19" t="s">
        <v>20</v>
      </c>
      <c r="E30" s="19" t="s">
        <v>21</v>
      </c>
      <c r="F30" s="14" t="s">
        <v>69</v>
      </c>
      <c r="G30" s="19" t="s">
        <v>39</v>
      </c>
      <c r="H30" s="19" t="s">
        <v>24</v>
      </c>
      <c r="I30" s="14" t="s">
        <v>33</v>
      </c>
      <c r="J30" s="14">
        <v>10</v>
      </c>
      <c r="K30" s="14">
        <v>0</v>
      </c>
      <c r="L30" s="20">
        <f>VLOOKUP(A30,[1]Export!$A:$R,16,FALSE)</f>
        <v>124.5</v>
      </c>
      <c r="M30" s="7">
        <v>80</v>
      </c>
      <c r="N30" s="21">
        <f t="shared" si="0"/>
        <v>0.35742971887550201</v>
      </c>
      <c r="O30" s="14" t="s">
        <v>26</v>
      </c>
      <c r="P30" s="4" t="s">
        <v>27</v>
      </c>
    </row>
    <row r="31" spans="1:16">
      <c r="A31" s="19" t="s">
        <v>70</v>
      </c>
      <c r="B31" s="19" t="str">
        <f>VLOOKUP(A31,[1]Export!$A:$R,1,FALSE)</f>
        <v>B08832</v>
      </c>
      <c r="C31" s="19" t="s">
        <v>19</v>
      </c>
      <c r="D31" s="19" t="s">
        <v>20</v>
      </c>
      <c r="E31" s="19" t="s">
        <v>21</v>
      </c>
      <c r="F31" s="14" t="s">
        <v>69</v>
      </c>
      <c r="G31" s="19" t="s">
        <v>39</v>
      </c>
      <c r="H31" s="19" t="s">
        <v>24</v>
      </c>
      <c r="I31" s="14" t="s">
        <v>25</v>
      </c>
      <c r="J31" s="14">
        <v>10</v>
      </c>
      <c r="K31" s="14">
        <v>1</v>
      </c>
      <c r="L31" s="20">
        <f>VLOOKUP(A31,[1]Export!$A:$R,16,FALSE)</f>
        <v>119.5</v>
      </c>
      <c r="M31" s="7">
        <v>80</v>
      </c>
      <c r="N31" s="21">
        <f t="shared" si="0"/>
        <v>0.33054393305439328</v>
      </c>
      <c r="O31" s="14" t="s">
        <v>26</v>
      </c>
      <c r="P31" s="4" t="s">
        <v>27</v>
      </c>
    </row>
    <row r="32" spans="1:16">
      <c r="A32" s="19" t="s">
        <v>71</v>
      </c>
      <c r="B32" s="19" t="str">
        <f>VLOOKUP(A32,[1]Export!$A:$R,1,FALSE)</f>
        <v>B08831</v>
      </c>
      <c r="C32" s="19" t="s">
        <v>19</v>
      </c>
      <c r="D32" s="19" t="s">
        <v>20</v>
      </c>
      <c r="E32" s="19" t="s">
        <v>21</v>
      </c>
      <c r="F32" s="14" t="s">
        <v>69</v>
      </c>
      <c r="G32" s="19" t="s">
        <v>32</v>
      </c>
      <c r="H32" s="19" t="s">
        <v>24</v>
      </c>
      <c r="I32" s="14" t="s">
        <v>33</v>
      </c>
      <c r="J32" s="14">
        <v>5</v>
      </c>
      <c r="K32" s="14">
        <v>0</v>
      </c>
      <c r="L32" s="20">
        <f>VLOOKUP(A32,[1]Export!$A:$R,16,FALSE)</f>
        <v>124.5</v>
      </c>
      <c r="M32" s="7">
        <v>80</v>
      </c>
      <c r="N32" s="21">
        <f t="shared" si="0"/>
        <v>0.35742971887550201</v>
      </c>
      <c r="O32" s="14" t="s">
        <v>26</v>
      </c>
      <c r="P32" s="4" t="s">
        <v>27</v>
      </c>
    </row>
    <row r="33" spans="1:16">
      <c r="A33" s="19" t="s">
        <v>72</v>
      </c>
      <c r="B33" s="19" t="str">
        <f>VLOOKUP(A33,[1]Export!$A:$R,1,FALSE)</f>
        <v>B08830</v>
      </c>
      <c r="C33" s="19" t="s">
        <v>19</v>
      </c>
      <c r="D33" s="19" t="s">
        <v>20</v>
      </c>
      <c r="E33" s="19" t="s">
        <v>21</v>
      </c>
      <c r="F33" s="14" t="s">
        <v>69</v>
      </c>
      <c r="G33" s="19" t="s">
        <v>32</v>
      </c>
      <c r="H33" s="19" t="s">
        <v>24</v>
      </c>
      <c r="I33" s="14" t="s">
        <v>25</v>
      </c>
      <c r="J33" s="14">
        <v>10</v>
      </c>
      <c r="K33" s="14">
        <v>0</v>
      </c>
      <c r="L33" s="20">
        <f>VLOOKUP(A33,[1]Export!$A:$R,16,FALSE)</f>
        <v>119.5</v>
      </c>
      <c r="M33" s="7">
        <v>80</v>
      </c>
      <c r="N33" s="21">
        <f t="shared" si="0"/>
        <v>0.33054393305439328</v>
      </c>
      <c r="O33" s="14" t="s">
        <v>26</v>
      </c>
      <c r="P33" s="4" t="s">
        <v>27</v>
      </c>
    </row>
    <row r="34" spans="1:16">
      <c r="A34" s="19" t="s">
        <v>73</v>
      </c>
      <c r="B34" s="19" t="str">
        <f>VLOOKUP(A34,[1]Export!$A:$R,1,FALSE)</f>
        <v>B08827</v>
      </c>
      <c r="C34" s="19" t="s">
        <v>19</v>
      </c>
      <c r="D34" s="19" t="s">
        <v>20</v>
      </c>
      <c r="E34" s="19" t="s">
        <v>21</v>
      </c>
      <c r="F34" s="14" t="s">
        <v>69</v>
      </c>
      <c r="G34" s="19" t="s">
        <v>45</v>
      </c>
      <c r="H34" s="19" t="s">
        <v>24</v>
      </c>
      <c r="I34" s="14" t="s">
        <v>33</v>
      </c>
      <c r="J34" s="14">
        <v>2</v>
      </c>
      <c r="K34" s="14">
        <v>0</v>
      </c>
      <c r="L34" s="20">
        <f>VLOOKUP(A34,[1]Export!$A:$R,16,FALSE)</f>
        <v>124.5</v>
      </c>
      <c r="M34" s="7">
        <v>80</v>
      </c>
      <c r="N34" s="21">
        <f t="shared" si="0"/>
        <v>0.35742971887550201</v>
      </c>
      <c r="O34" s="14" t="s">
        <v>26</v>
      </c>
      <c r="P34" s="4" t="s">
        <v>27</v>
      </c>
    </row>
    <row r="35" spans="1:16">
      <c r="A35" s="19" t="s">
        <v>74</v>
      </c>
      <c r="B35" s="19" t="str">
        <f>VLOOKUP(A35,[1]Export!$A:$R,1,FALSE)</f>
        <v>B08829</v>
      </c>
      <c r="C35" s="19" t="s">
        <v>19</v>
      </c>
      <c r="D35" s="19" t="s">
        <v>20</v>
      </c>
      <c r="E35" s="19" t="s">
        <v>21</v>
      </c>
      <c r="F35" s="14" t="s">
        <v>69</v>
      </c>
      <c r="G35" s="19" t="s">
        <v>41</v>
      </c>
      <c r="H35" s="19" t="s">
        <v>24</v>
      </c>
      <c r="I35" s="14" t="s">
        <v>33</v>
      </c>
      <c r="J35" s="14">
        <v>5</v>
      </c>
      <c r="K35" s="14">
        <v>0</v>
      </c>
      <c r="L35" s="20">
        <f>VLOOKUP(A35,[1]Export!$A:$R,16,FALSE)</f>
        <v>124.5</v>
      </c>
      <c r="M35" s="7">
        <v>82.05</v>
      </c>
      <c r="N35" s="21">
        <f t="shared" si="0"/>
        <v>0.34096385542168678</v>
      </c>
      <c r="O35" s="14" t="s">
        <v>26</v>
      </c>
      <c r="P35" s="4" t="s">
        <v>27</v>
      </c>
    </row>
    <row r="36" spans="1:16">
      <c r="A36" s="19" t="s">
        <v>75</v>
      </c>
      <c r="B36" s="19" t="str">
        <f>VLOOKUP(A36,[1]Export!$A:$R,1,FALSE)</f>
        <v>B08828</v>
      </c>
      <c r="C36" s="19" t="s">
        <v>19</v>
      </c>
      <c r="D36" s="19" t="s">
        <v>20</v>
      </c>
      <c r="E36" s="19" t="s">
        <v>21</v>
      </c>
      <c r="F36" s="14" t="s">
        <v>69</v>
      </c>
      <c r="G36" s="19" t="s">
        <v>41</v>
      </c>
      <c r="H36" s="19" t="s">
        <v>24</v>
      </c>
      <c r="I36" s="14" t="s">
        <v>25</v>
      </c>
      <c r="J36" s="14">
        <v>0</v>
      </c>
      <c r="K36" s="14">
        <v>1</v>
      </c>
      <c r="L36" s="20">
        <f>VLOOKUP(A36,[1]Export!$A:$R,16,FALSE)</f>
        <v>119.5</v>
      </c>
      <c r="M36" s="7">
        <v>80</v>
      </c>
      <c r="N36" s="21">
        <f t="shared" si="0"/>
        <v>0.33054393305439328</v>
      </c>
      <c r="O36" s="14" t="s">
        <v>63</v>
      </c>
      <c r="P36" s="4" t="s">
        <v>27</v>
      </c>
    </row>
    <row r="37" spans="1:16">
      <c r="A37" s="19" t="s">
        <v>76</v>
      </c>
      <c r="B37" s="19" t="str">
        <f>VLOOKUP(A37,[1]Export!$A:$R,1,FALSE)</f>
        <v>B08835</v>
      </c>
      <c r="C37" s="19" t="s">
        <v>19</v>
      </c>
      <c r="D37" s="19" t="s">
        <v>20</v>
      </c>
      <c r="E37" s="19" t="s">
        <v>21</v>
      </c>
      <c r="F37" s="14" t="s">
        <v>69</v>
      </c>
      <c r="G37" s="19" t="s">
        <v>77</v>
      </c>
      <c r="H37" s="19" t="s">
        <v>24</v>
      </c>
      <c r="I37" s="14" t="s">
        <v>33</v>
      </c>
      <c r="J37" s="14">
        <v>8</v>
      </c>
      <c r="K37" s="14">
        <v>0</v>
      </c>
      <c r="L37" s="20">
        <f>VLOOKUP(A37,[1]Export!$A:$R,16,FALSE)</f>
        <v>283.5</v>
      </c>
      <c r="M37" s="7">
        <v>175</v>
      </c>
      <c r="N37" s="21">
        <f t="shared" si="0"/>
        <v>0.38271604938271603</v>
      </c>
      <c r="O37" s="14" t="s">
        <v>26</v>
      </c>
      <c r="P37" s="4" t="s">
        <v>27</v>
      </c>
    </row>
    <row r="38" spans="1:16">
      <c r="A38" s="19" t="s">
        <v>78</v>
      </c>
      <c r="B38" s="19" t="str">
        <f>VLOOKUP(A38,[1]Export!$A:$R,1,FALSE)</f>
        <v>B06445</v>
      </c>
      <c r="C38" s="19" t="s">
        <v>19</v>
      </c>
      <c r="D38" s="19" t="s">
        <v>20</v>
      </c>
      <c r="E38" s="19" t="s">
        <v>21</v>
      </c>
      <c r="F38" s="14" t="s">
        <v>69</v>
      </c>
      <c r="G38" s="19" t="s">
        <v>77</v>
      </c>
      <c r="H38" s="19" t="s">
        <v>24</v>
      </c>
      <c r="I38" s="14" t="s">
        <v>25</v>
      </c>
      <c r="J38" s="14">
        <v>1</v>
      </c>
      <c r="K38" s="14">
        <v>0</v>
      </c>
      <c r="L38" s="20">
        <f>VLOOKUP(A38,[1]Export!$A:$R,16,FALSE)</f>
        <v>257.5</v>
      </c>
      <c r="M38" s="7">
        <v>175</v>
      </c>
      <c r="N38" s="21">
        <f t="shared" si="0"/>
        <v>0.32038834951456313</v>
      </c>
      <c r="O38" s="14" t="s">
        <v>26</v>
      </c>
      <c r="P38" s="4" t="s">
        <v>27</v>
      </c>
    </row>
    <row r="39" spans="1:16">
      <c r="A39" s="19" t="s">
        <v>79</v>
      </c>
      <c r="B39" s="19" t="str">
        <f>VLOOKUP(A39,[1]Export!$A:$R,1,FALSE)</f>
        <v>B06446</v>
      </c>
      <c r="C39" s="19" t="s">
        <v>19</v>
      </c>
      <c r="D39" s="19" t="s">
        <v>20</v>
      </c>
      <c r="E39" s="19" t="s">
        <v>21</v>
      </c>
      <c r="F39" s="14" t="s">
        <v>69</v>
      </c>
      <c r="G39" s="19" t="s">
        <v>80</v>
      </c>
      <c r="H39" s="19" t="s">
        <v>24</v>
      </c>
      <c r="I39" s="14" t="s">
        <v>25</v>
      </c>
      <c r="J39" s="14">
        <v>5</v>
      </c>
      <c r="K39" s="14">
        <v>5</v>
      </c>
      <c r="L39" s="20">
        <f>VLOOKUP(A39,[1]Export!$A:$R,16,FALSE)</f>
        <v>258.5</v>
      </c>
      <c r="M39" s="7">
        <v>180</v>
      </c>
      <c r="N39" s="21">
        <f t="shared" si="0"/>
        <v>0.30367504835589942</v>
      </c>
      <c r="O39" s="14" t="s">
        <v>26</v>
      </c>
      <c r="P39" s="4" t="s">
        <v>27</v>
      </c>
    </row>
    <row r="40" spans="1:16">
      <c r="A40" s="19" t="s">
        <v>81</v>
      </c>
      <c r="B40" s="19" t="str">
        <f>VLOOKUP(A40,[1]Export!$A:$R,1,FALSE)</f>
        <v>C11992</v>
      </c>
      <c r="C40" s="19" t="s">
        <v>19</v>
      </c>
      <c r="D40" s="19" t="s">
        <v>20</v>
      </c>
      <c r="E40" s="19" t="s">
        <v>21</v>
      </c>
      <c r="F40" s="14" t="s">
        <v>69</v>
      </c>
      <c r="G40" s="19" t="s">
        <v>82</v>
      </c>
      <c r="H40" s="19" t="s">
        <v>24</v>
      </c>
      <c r="I40" s="14" t="s">
        <v>83</v>
      </c>
      <c r="J40" s="14">
        <v>10</v>
      </c>
      <c r="K40" s="14">
        <v>0</v>
      </c>
      <c r="L40" s="20">
        <f>VLOOKUP(A40,[1]Export!$A:$R,16,FALSE)</f>
        <v>283.5</v>
      </c>
      <c r="M40" s="7">
        <v>195</v>
      </c>
      <c r="N40" s="21">
        <f t="shared" si="0"/>
        <v>0.31216931216931215</v>
      </c>
      <c r="O40" s="14" t="s">
        <v>26</v>
      </c>
      <c r="P40" s="4" t="s">
        <v>27</v>
      </c>
    </row>
    <row r="41" spans="1:16">
      <c r="A41" s="19" t="s">
        <v>81</v>
      </c>
      <c r="B41" s="19" t="str">
        <f>VLOOKUP(A41,[1]Export!$A:$R,1,FALSE)</f>
        <v>C11992</v>
      </c>
      <c r="C41" s="19" t="s">
        <v>19</v>
      </c>
      <c r="D41" s="19" t="s">
        <v>20</v>
      </c>
      <c r="E41" s="19" t="s">
        <v>21</v>
      </c>
      <c r="F41" s="14" t="s">
        <v>69</v>
      </c>
      <c r="G41" s="19" t="s">
        <v>82</v>
      </c>
      <c r="H41" s="19" t="s">
        <v>24</v>
      </c>
      <c r="I41" s="14" t="s">
        <v>83</v>
      </c>
      <c r="J41" s="14">
        <v>10</v>
      </c>
      <c r="K41" s="14">
        <v>0</v>
      </c>
      <c r="L41" s="20">
        <f>VLOOKUP(A41,[1]Export!$A:$R,16,FALSE)</f>
        <v>283.5</v>
      </c>
      <c r="M41" s="7">
        <v>195</v>
      </c>
      <c r="N41" s="21">
        <f t="shared" si="0"/>
        <v>0.31216931216931215</v>
      </c>
      <c r="O41" s="14" t="s">
        <v>26</v>
      </c>
      <c r="P41" s="4" t="s">
        <v>27</v>
      </c>
    </row>
    <row r="42" spans="1:16">
      <c r="A42" s="19" t="s">
        <v>84</v>
      </c>
      <c r="B42" s="19" t="str">
        <f>VLOOKUP(A42,[1]Export!$A:$R,1,FALSE)</f>
        <v>B06551</v>
      </c>
      <c r="C42" s="19" t="s">
        <v>19</v>
      </c>
      <c r="D42" s="19" t="s">
        <v>20</v>
      </c>
      <c r="E42" s="19" t="s">
        <v>21</v>
      </c>
      <c r="F42" s="14" t="s">
        <v>69</v>
      </c>
      <c r="G42" s="19" t="s">
        <v>85</v>
      </c>
      <c r="H42" s="19" t="s">
        <v>24</v>
      </c>
      <c r="I42" s="14" t="s">
        <v>25</v>
      </c>
      <c r="J42" s="14">
        <v>10</v>
      </c>
      <c r="K42" s="14">
        <v>1</v>
      </c>
      <c r="L42" s="20">
        <f>VLOOKUP(A42,[1]Export!$A:$R,16,FALSE)</f>
        <v>310</v>
      </c>
      <c r="M42" s="7">
        <v>215</v>
      </c>
      <c r="N42" s="21">
        <f t="shared" si="0"/>
        <v>0.30645161290322581</v>
      </c>
      <c r="O42" s="14" t="s">
        <v>26</v>
      </c>
      <c r="P42" s="4" t="s">
        <v>27</v>
      </c>
    </row>
    <row r="43" spans="1:16">
      <c r="A43" s="19" t="s">
        <v>86</v>
      </c>
      <c r="B43" s="19" t="str">
        <f>VLOOKUP(A43,[1]Export!$A:$R,1,FALSE)</f>
        <v>C10445</v>
      </c>
      <c r="C43" s="19" t="s">
        <v>19</v>
      </c>
      <c r="D43" s="19" t="s">
        <v>20</v>
      </c>
      <c r="E43" s="19" t="s">
        <v>21</v>
      </c>
      <c r="F43" s="14" t="s">
        <v>87</v>
      </c>
      <c r="G43" s="19" t="s">
        <v>45</v>
      </c>
      <c r="H43" s="19" t="s">
        <v>24</v>
      </c>
      <c r="I43" s="14" t="s">
        <v>25</v>
      </c>
      <c r="J43" s="14">
        <v>10</v>
      </c>
      <c r="K43" s="14">
        <v>0</v>
      </c>
      <c r="L43" s="20">
        <f>VLOOKUP(A43,[1]Export!$A:$R,16,FALSE)</f>
        <v>119.5</v>
      </c>
      <c r="M43" s="7">
        <v>80</v>
      </c>
      <c r="N43" s="21">
        <f t="shared" si="0"/>
        <v>0.33054393305439328</v>
      </c>
      <c r="O43" s="14" t="s">
        <v>26</v>
      </c>
      <c r="P43" s="4" t="s">
        <v>27</v>
      </c>
    </row>
    <row r="44" spans="1:16">
      <c r="A44" s="19" t="s">
        <v>88</v>
      </c>
      <c r="B44" s="19" t="str">
        <f>VLOOKUP(A44,[1]Export!$A:$R,1,FALSE)</f>
        <v>C10444</v>
      </c>
      <c r="C44" s="19" t="s">
        <v>19</v>
      </c>
      <c r="D44" s="19" t="s">
        <v>20</v>
      </c>
      <c r="E44" s="19" t="s">
        <v>21</v>
      </c>
      <c r="F44" s="14" t="s">
        <v>87</v>
      </c>
      <c r="G44" s="19" t="s">
        <v>41</v>
      </c>
      <c r="H44" s="19" t="s">
        <v>24</v>
      </c>
      <c r="I44" s="14" t="s">
        <v>25</v>
      </c>
      <c r="J44" s="14">
        <v>10</v>
      </c>
      <c r="K44" s="14">
        <v>4</v>
      </c>
      <c r="L44" s="20">
        <f>VLOOKUP(A44,[1]Export!$A:$R,16,FALSE)</f>
        <v>119.5</v>
      </c>
      <c r="M44" s="7">
        <v>80</v>
      </c>
      <c r="N44" s="21">
        <f t="shared" si="0"/>
        <v>0.33054393305439328</v>
      </c>
      <c r="O44" s="14" t="s">
        <v>26</v>
      </c>
      <c r="P44" s="4" t="s">
        <v>27</v>
      </c>
    </row>
    <row r="45" spans="1:16">
      <c r="A45" s="19" t="s">
        <v>89</v>
      </c>
      <c r="B45" s="19" t="str">
        <f>VLOOKUP(A45,[1]Export!$A:$R,1,FALSE)</f>
        <v>C10443</v>
      </c>
      <c r="C45" s="19" t="s">
        <v>19</v>
      </c>
      <c r="D45" s="19" t="s">
        <v>20</v>
      </c>
      <c r="E45" s="19" t="s">
        <v>21</v>
      </c>
      <c r="F45" s="14" t="s">
        <v>87</v>
      </c>
      <c r="G45" s="19" t="s">
        <v>32</v>
      </c>
      <c r="H45" s="19" t="s">
        <v>24</v>
      </c>
      <c r="I45" s="14" t="s">
        <v>25</v>
      </c>
      <c r="J45" s="14">
        <v>10</v>
      </c>
      <c r="K45" s="14">
        <v>4</v>
      </c>
      <c r="L45" s="20">
        <f>VLOOKUP(A45,[1]Export!$A:$R,16,FALSE)</f>
        <v>119.5</v>
      </c>
      <c r="M45" s="7">
        <v>80</v>
      </c>
      <c r="N45" s="21">
        <f t="shared" si="0"/>
        <v>0.33054393305439328</v>
      </c>
      <c r="O45" s="14" t="s">
        <v>26</v>
      </c>
      <c r="P45" s="4" t="s">
        <v>27</v>
      </c>
    </row>
    <row r="46" spans="1:16">
      <c r="A46" s="19" t="s">
        <v>90</v>
      </c>
      <c r="B46" s="19" t="str">
        <f>VLOOKUP(A46,[1]Export!$A:$R,1,FALSE)</f>
        <v>C10442</v>
      </c>
      <c r="C46" s="19" t="s">
        <v>19</v>
      </c>
      <c r="D46" s="19" t="s">
        <v>20</v>
      </c>
      <c r="E46" s="19" t="s">
        <v>21</v>
      </c>
      <c r="F46" s="14" t="s">
        <v>87</v>
      </c>
      <c r="G46" s="19" t="s">
        <v>39</v>
      </c>
      <c r="H46" s="19" t="s">
        <v>24</v>
      </c>
      <c r="I46" s="14" t="s">
        <v>25</v>
      </c>
      <c r="J46" s="14">
        <v>10</v>
      </c>
      <c r="K46" s="14">
        <v>4</v>
      </c>
      <c r="L46" s="20">
        <f>VLOOKUP(A46,[1]Export!$A:$R,16,FALSE)</f>
        <v>119.5</v>
      </c>
      <c r="M46" s="7">
        <v>80</v>
      </c>
      <c r="N46" s="21">
        <f t="shared" si="0"/>
        <v>0.33054393305439328</v>
      </c>
      <c r="O46" s="14" t="s">
        <v>26</v>
      </c>
      <c r="P46" s="4" t="s">
        <v>27</v>
      </c>
    </row>
    <row r="47" spans="1:16">
      <c r="A47" s="19" t="s">
        <v>86</v>
      </c>
      <c r="B47" s="19" t="str">
        <f>VLOOKUP(A47,[1]Export!$A:$R,1,FALSE)</f>
        <v>C10445</v>
      </c>
      <c r="C47" s="19" t="s">
        <v>19</v>
      </c>
      <c r="D47" s="19" t="s">
        <v>20</v>
      </c>
      <c r="E47" s="19" t="s">
        <v>21</v>
      </c>
      <c r="F47" s="14" t="s">
        <v>87</v>
      </c>
      <c r="G47" s="19" t="s">
        <v>45</v>
      </c>
      <c r="H47" s="19" t="s">
        <v>24</v>
      </c>
      <c r="I47" s="14" t="s">
        <v>25</v>
      </c>
      <c r="J47" s="14">
        <v>5</v>
      </c>
      <c r="K47" s="14">
        <v>5</v>
      </c>
      <c r="L47" s="20">
        <f>VLOOKUP(A47,[1]Export!$A:$R,16,FALSE)</f>
        <v>119.5</v>
      </c>
      <c r="M47" s="7">
        <v>80</v>
      </c>
      <c r="N47" s="21">
        <f t="shared" si="0"/>
        <v>0.33054393305439328</v>
      </c>
      <c r="O47" s="14" t="s">
        <v>26</v>
      </c>
      <c r="P47" s="4" t="s">
        <v>27</v>
      </c>
    </row>
    <row r="48" spans="1:16">
      <c r="A48" s="19" t="s">
        <v>89</v>
      </c>
      <c r="B48" s="19" t="str">
        <f>VLOOKUP(A48,[1]Export!$A:$R,1,FALSE)</f>
        <v>C10443</v>
      </c>
      <c r="C48" s="19" t="s">
        <v>19</v>
      </c>
      <c r="D48" s="19" t="s">
        <v>20</v>
      </c>
      <c r="E48" s="19" t="s">
        <v>21</v>
      </c>
      <c r="F48" s="14" t="s">
        <v>87</v>
      </c>
      <c r="G48" s="19" t="s">
        <v>32</v>
      </c>
      <c r="H48" s="19" t="s">
        <v>24</v>
      </c>
      <c r="I48" s="14" t="s">
        <v>25</v>
      </c>
      <c r="J48" s="14">
        <v>4</v>
      </c>
      <c r="K48" s="14">
        <v>0</v>
      </c>
      <c r="L48" s="20">
        <f>VLOOKUP(A48,[1]Export!$A:$R,16,FALSE)</f>
        <v>119.5</v>
      </c>
      <c r="M48" s="7">
        <v>80</v>
      </c>
      <c r="N48" s="21">
        <f t="shared" si="0"/>
        <v>0.33054393305439328</v>
      </c>
      <c r="O48" s="14" t="s">
        <v>26</v>
      </c>
      <c r="P48" s="4" t="s">
        <v>27</v>
      </c>
    </row>
    <row r="49" spans="1:16">
      <c r="A49" s="19" t="s">
        <v>86</v>
      </c>
      <c r="B49" s="19" t="str">
        <f>VLOOKUP(A49,[1]Export!$A:$R,1,FALSE)</f>
        <v>C10445</v>
      </c>
      <c r="C49" s="19" t="s">
        <v>19</v>
      </c>
      <c r="D49" s="19" t="s">
        <v>20</v>
      </c>
      <c r="E49" s="19" t="s">
        <v>21</v>
      </c>
      <c r="F49" s="14" t="s">
        <v>87</v>
      </c>
      <c r="G49" s="19" t="s">
        <v>45</v>
      </c>
      <c r="H49" s="19" t="s">
        <v>24</v>
      </c>
      <c r="I49" s="14" t="s">
        <v>25</v>
      </c>
      <c r="J49" s="14">
        <v>0</v>
      </c>
      <c r="K49" s="14">
        <v>5</v>
      </c>
      <c r="L49" s="20">
        <f>VLOOKUP(A49,[1]Export!$A:$R,16,FALSE)</f>
        <v>119.5</v>
      </c>
      <c r="M49" s="7">
        <v>80</v>
      </c>
      <c r="N49" s="21">
        <f t="shared" si="0"/>
        <v>0.33054393305439328</v>
      </c>
      <c r="O49" s="14" t="s">
        <v>63</v>
      </c>
      <c r="P49" s="4" t="s">
        <v>27</v>
      </c>
    </row>
    <row r="50" spans="1:16">
      <c r="A50" s="19" t="s">
        <v>90</v>
      </c>
      <c r="B50" s="19" t="str">
        <f>VLOOKUP(A50,[1]Export!$A:$R,1,FALSE)</f>
        <v>C10442</v>
      </c>
      <c r="C50" s="19" t="s">
        <v>19</v>
      </c>
      <c r="D50" s="19" t="s">
        <v>20</v>
      </c>
      <c r="E50" s="19" t="s">
        <v>21</v>
      </c>
      <c r="F50" s="14" t="s">
        <v>87</v>
      </c>
      <c r="G50" s="19" t="s">
        <v>39</v>
      </c>
      <c r="H50" s="19" t="s">
        <v>24</v>
      </c>
      <c r="I50" s="14" t="s">
        <v>25</v>
      </c>
      <c r="J50" s="14">
        <v>3</v>
      </c>
      <c r="K50" s="14">
        <v>0</v>
      </c>
      <c r="L50" s="20">
        <f>VLOOKUP(A50,[1]Export!$A:$R,16,FALSE)</f>
        <v>119.5</v>
      </c>
      <c r="M50" s="7">
        <v>80</v>
      </c>
      <c r="N50" s="21">
        <f t="shared" si="0"/>
        <v>0.33054393305439328</v>
      </c>
      <c r="O50" s="14" t="s">
        <v>63</v>
      </c>
      <c r="P50" s="4" t="s">
        <v>27</v>
      </c>
    </row>
    <row r="51" spans="1:16">
      <c r="A51" s="19" t="s">
        <v>91</v>
      </c>
      <c r="B51" s="19" t="str">
        <f>VLOOKUP(A51,[1]Export!$A:$R,1,FALSE)</f>
        <v>C06865</v>
      </c>
      <c r="C51" s="19" t="s">
        <v>19</v>
      </c>
      <c r="D51" s="19" t="s">
        <v>20</v>
      </c>
      <c r="E51" s="19" t="s">
        <v>21</v>
      </c>
      <c r="F51" s="14" t="s">
        <v>87</v>
      </c>
      <c r="G51" s="19" t="s">
        <v>77</v>
      </c>
      <c r="H51" s="19" t="s">
        <v>24</v>
      </c>
      <c r="I51" s="14" t="s">
        <v>33</v>
      </c>
      <c r="J51" s="14">
        <v>6</v>
      </c>
      <c r="K51" s="14">
        <v>0</v>
      </c>
      <c r="L51" s="20">
        <f>VLOOKUP(A51,[1]Export!$A:$R,16,FALSE)</f>
        <v>284.5</v>
      </c>
      <c r="M51" s="7">
        <v>175</v>
      </c>
      <c r="N51" s="21">
        <f t="shared" si="0"/>
        <v>0.38488576449912126</v>
      </c>
      <c r="O51" s="14" t="s">
        <v>26</v>
      </c>
      <c r="P51" s="4" t="s">
        <v>27</v>
      </c>
    </row>
    <row r="52" spans="1:16">
      <c r="A52" s="19" t="s">
        <v>92</v>
      </c>
      <c r="B52" s="19" t="str">
        <f>VLOOKUP(A52,[1]Export!$A:$R,1,FALSE)</f>
        <v>C06864</v>
      </c>
      <c r="C52" s="19" t="s">
        <v>19</v>
      </c>
      <c r="D52" s="19" t="s">
        <v>20</v>
      </c>
      <c r="E52" s="19" t="s">
        <v>21</v>
      </c>
      <c r="F52" s="14" t="s">
        <v>87</v>
      </c>
      <c r="G52" s="19" t="s">
        <v>77</v>
      </c>
      <c r="H52" s="19" t="s">
        <v>24</v>
      </c>
      <c r="I52" s="14" t="s">
        <v>25</v>
      </c>
      <c r="J52" s="14">
        <v>1</v>
      </c>
      <c r="K52" s="14">
        <v>5</v>
      </c>
      <c r="L52" s="20">
        <f>VLOOKUP(A52,[1]Export!$A:$R,16,FALSE)</f>
        <v>258.5</v>
      </c>
      <c r="M52" s="7">
        <v>175</v>
      </c>
      <c r="N52" s="21">
        <f t="shared" si="0"/>
        <v>0.32301740812379109</v>
      </c>
      <c r="O52" s="14" t="s">
        <v>26</v>
      </c>
      <c r="P52" s="4" t="s">
        <v>27</v>
      </c>
    </row>
    <row r="53" spans="1:16">
      <c r="A53" s="19" t="s">
        <v>93</v>
      </c>
      <c r="B53" s="19" t="str">
        <f>VLOOKUP(A53,[1]Export!$A:$R,1,FALSE)</f>
        <v>C06868</v>
      </c>
      <c r="C53" s="19" t="s">
        <v>19</v>
      </c>
      <c r="D53" s="19" t="s">
        <v>20</v>
      </c>
      <c r="E53" s="19" t="s">
        <v>21</v>
      </c>
      <c r="F53" s="14" t="s">
        <v>87</v>
      </c>
      <c r="G53" s="19" t="s">
        <v>80</v>
      </c>
      <c r="H53" s="19" t="s">
        <v>24</v>
      </c>
      <c r="I53" s="14" t="s">
        <v>33</v>
      </c>
      <c r="J53" s="14">
        <v>6</v>
      </c>
      <c r="K53" s="14">
        <v>0</v>
      </c>
      <c r="L53" s="20">
        <f>VLOOKUP(A53,[1]Export!$A:$R,16,FALSE)</f>
        <v>284.5</v>
      </c>
      <c r="M53" s="7">
        <v>180</v>
      </c>
      <c r="N53" s="21">
        <f t="shared" si="0"/>
        <v>0.36731107205623903</v>
      </c>
      <c r="O53" s="14" t="s">
        <v>26</v>
      </c>
      <c r="P53" s="4" t="s">
        <v>27</v>
      </c>
    </row>
    <row r="54" spans="1:16">
      <c r="A54" s="19" t="s">
        <v>94</v>
      </c>
      <c r="B54" s="19" t="str">
        <f>VLOOKUP(A54,[1]Export!$A:$R,1,FALSE)</f>
        <v>C06867</v>
      </c>
      <c r="C54" s="19" t="s">
        <v>19</v>
      </c>
      <c r="D54" s="19" t="s">
        <v>20</v>
      </c>
      <c r="E54" s="19" t="s">
        <v>21</v>
      </c>
      <c r="F54" s="14" t="s">
        <v>87</v>
      </c>
      <c r="G54" s="19" t="s">
        <v>80</v>
      </c>
      <c r="H54" s="19" t="s">
        <v>24</v>
      </c>
      <c r="I54" s="14" t="s">
        <v>25</v>
      </c>
      <c r="J54" s="14">
        <v>10</v>
      </c>
      <c r="K54" s="14">
        <v>1</v>
      </c>
      <c r="L54" s="20">
        <f>VLOOKUP(A54,[1]Export!$A:$R,16,FALSE)</f>
        <v>258.5</v>
      </c>
      <c r="M54" s="7">
        <v>180</v>
      </c>
      <c r="N54" s="21">
        <f t="shared" si="0"/>
        <v>0.30367504835589942</v>
      </c>
      <c r="O54" s="14" t="s">
        <v>26</v>
      </c>
      <c r="P54" s="4" t="s">
        <v>27</v>
      </c>
    </row>
    <row r="55" spans="1:16">
      <c r="A55" s="19" t="s">
        <v>95</v>
      </c>
      <c r="B55" s="19" t="str">
        <f>VLOOKUP(A55,[1]Export!$A:$R,1,FALSE)</f>
        <v>C06872</v>
      </c>
      <c r="C55" s="19" t="s">
        <v>19</v>
      </c>
      <c r="D55" s="19" t="s">
        <v>20</v>
      </c>
      <c r="E55" s="19" t="s">
        <v>21</v>
      </c>
      <c r="F55" s="14" t="s">
        <v>87</v>
      </c>
      <c r="G55" s="19" t="s">
        <v>96</v>
      </c>
      <c r="H55" s="19" t="s">
        <v>24</v>
      </c>
      <c r="I55" s="14" t="s">
        <v>33</v>
      </c>
      <c r="J55" s="14">
        <v>4</v>
      </c>
      <c r="K55" s="14">
        <v>0</v>
      </c>
      <c r="L55" s="20">
        <f>VLOOKUP(A55,[1]Export!$A:$R,16,FALSE)</f>
        <v>284.5</v>
      </c>
      <c r="M55" s="7">
        <v>185</v>
      </c>
      <c r="N55" s="21">
        <f t="shared" si="0"/>
        <v>0.34973637961335674</v>
      </c>
      <c r="O55" s="14" t="s">
        <v>26</v>
      </c>
      <c r="P55" s="4" t="s">
        <v>27</v>
      </c>
    </row>
    <row r="56" spans="1:16">
      <c r="A56" s="19" t="s">
        <v>97</v>
      </c>
      <c r="B56" s="19" t="str">
        <f>VLOOKUP(A56,[1]Export!$A:$R,1,FALSE)</f>
        <v>C06870</v>
      </c>
      <c r="C56" s="19" t="s">
        <v>19</v>
      </c>
      <c r="D56" s="19" t="s">
        <v>20</v>
      </c>
      <c r="E56" s="19" t="s">
        <v>21</v>
      </c>
      <c r="F56" s="14" t="s">
        <v>87</v>
      </c>
      <c r="G56" s="19" t="s">
        <v>98</v>
      </c>
      <c r="H56" s="19" t="s">
        <v>24</v>
      </c>
      <c r="I56" s="14" t="s">
        <v>33</v>
      </c>
      <c r="J56" s="14">
        <v>1</v>
      </c>
      <c r="K56" s="14">
        <v>0</v>
      </c>
      <c r="L56" s="20">
        <f>VLOOKUP(A56,[1]Export!$A:$R,16,FALSE)</f>
        <v>284.5</v>
      </c>
      <c r="M56" s="7">
        <v>185</v>
      </c>
      <c r="N56" s="21">
        <f t="shared" si="0"/>
        <v>0.34973637961335674</v>
      </c>
      <c r="O56" s="14" t="s">
        <v>26</v>
      </c>
      <c r="P56" s="4" t="s">
        <v>27</v>
      </c>
    </row>
    <row r="57" spans="1:16">
      <c r="A57" s="19" t="s">
        <v>99</v>
      </c>
      <c r="B57" s="19" t="str">
        <f>VLOOKUP(A57,[1]Export!$A:$R,1,FALSE)</f>
        <v>C06869</v>
      </c>
      <c r="C57" s="19" t="s">
        <v>19</v>
      </c>
      <c r="D57" s="19" t="s">
        <v>20</v>
      </c>
      <c r="E57" s="19" t="s">
        <v>21</v>
      </c>
      <c r="F57" s="14" t="s">
        <v>87</v>
      </c>
      <c r="G57" s="19" t="s">
        <v>98</v>
      </c>
      <c r="H57" s="19" t="s">
        <v>24</v>
      </c>
      <c r="I57" s="14" t="s">
        <v>25</v>
      </c>
      <c r="J57" s="14">
        <v>0</v>
      </c>
      <c r="K57" s="14">
        <v>3</v>
      </c>
      <c r="L57" s="20">
        <f>VLOOKUP(A57,[1]Export!$A:$R,16,FALSE)</f>
        <v>258.5</v>
      </c>
      <c r="M57" s="7">
        <v>185</v>
      </c>
      <c r="N57" s="21">
        <f t="shared" si="0"/>
        <v>0.28433268858800775</v>
      </c>
      <c r="O57" s="14" t="s">
        <v>26</v>
      </c>
      <c r="P57" s="4" t="s">
        <v>27</v>
      </c>
    </row>
    <row r="58" spans="1:16">
      <c r="A58" s="19" t="s">
        <v>100</v>
      </c>
      <c r="B58" s="19" t="str">
        <f>VLOOKUP(A58,[1]Export!$A:$R,1,FALSE)</f>
        <v>C06862</v>
      </c>
      <c r="C58" s="19" t="s">
        <v>19</v>
      </c>
      <c r="D58" s="19" t="s">
        <v>20</v>
      </c>
      <c r="E58" s="19" t="s">
        <v>21</v>
      </c>
      <c r="F58" s="14" t="s">
        <v>87</v>
      </c>
      <c r="G58" s="19" t="s">
        <v>65</v>
      </c>
      <c r="H58" s="19" t="s">
        <v>24</v>
      </c>
      <c r="I58" s="14" t="s">
        <v>25</v>
      </c>
      <c r="J58" s="14">
        <v>10</v>
      </c>
      <c r="K58" s="14">
        <v>2</v>
      </c>
      <c r="L58" s="20">
        <f>VLOOKUP(A58,[1]Export!$A:$R,16,FALSE)</f>
        <v>258.5</v>
      </c>
      <c r="M58" s="7">
        <v>185</v>
      </c>
      <c r="N58" s="21">
        <f t="shared" si="0"/>
        <v>0.28433268858800775</v>
      </c>
      <c r="O58" s="14" t="s">
        <v>26</v>
      </c>
      <c r="P58" s="4" t="s">
        <v>27</v>
      </c>
    </row>
    <row r="59" spans="1:16">
      <c r="A59" s="19" t="s">
        <v>92</v>
      </c>
      <c r="B59" s="19" t="str">
        <f>VLOOKUP(A59,[1]Export!$A:$R,1,FALSE)</f>
        <v>C06864</v>
      </c>
      <c r="C59" s="19" t="s">
        <v>19</v>
      </c>
      <c r="D59" s="19" t="s">
        <v>20</v>
      </c>
      <c r="E59" s="19" t="s">
        <v>21</v>
      </c>
      <c r="F59" s="14" t="s">
        <v>87</v>
      </c>
      <c r="G59" s="19" t="s">
        <v>77</v>
      </c>
      <c r="H59" s="19" t="s">
        <v>24</v>
      </c>
      <c r="I59" s="14" t="s">
        <v>25</v>
      </c>
      <c r="J59" s="14">
        <v>1</v>
      </c>
      <c r="K59" s="14">
        <v>2</v>
      </c>
      <c r="L59" s="20">
        <f>VLOOKUP(A59,[1]Export!$A:$R,16,FALSE)</f>
        <v>258.5</v>
      </c>
      <c r="M59" s="7">
        <v>175</v>
      </c>
      <c r="N59" s="21">
        <f t="shared" si="0"/>
        <v>0.32301740812379109</v>
      </c>
      <c r="O59" s="14" t="s">
        <v>63</v>
      </c>
      <c r="P59" s="4" t="s">
        <v>27</v>
      </c>
    </row>
    <row r="60" spans="1:16">
      <c r="A60" s="19" t="s">
        <v>101</v>
      </c>
      <c r="B60" s="19" t="str">
        <f>VLOOKUP(A60,[1]Export!$A:$R,1,FALSE)</f>
        <v>C10452</v>
      </c>
      <c r="C60" s="19" t="s">
        <v>19</v>
      </c>
      <c r="D60" s="19" t="s">
        <v>20</v>
      </c>
      <c r="E60" s="19" t="s">
        <v>21</v>
      </c>
      <c r="F60" s="14" t="s">
        <v>87</v>
      </c>
      <c r="G60" s="19" t="s">
        <v>82</v>
      </c>
      <c r="H60" s="19" t="s">
        <v>24</v>
      </c>
      <c r="I60" s="14" t="s">
        <v>83</v>
      </c>
      <c r="J60" s="14">
        <v>5</v>
      </c>
      <c r="K60" s="14">
        <v>0</v>
      </c>
      <c r="L60" s="20">
        <f>VLOOKUP(A60,[1]Export!$A:$R,16,FALSE)</f>
        <v>360.5</v>
      </c>
      <c r="M60" s="7">
        <v>250</v>
      </c>
      <c r="N60" s="21">
        <f t="shared" si="0"/>
        <v>0.30651872399445212</v>
      </c>
      <c r="O60" s="14" t="s">
        <v>26</v>
      </c>
      <c r="P60" s="4" t="s">
        <v>27</v>
      </c>
    </row>
    <row r="61" spans="1:16">
      <c r="A61" s="19" t="s">
        <v>101</v>
      </c>
      <c r="B61" s="19" t="str">
        <f>VLOOKUP(A61,[1]Export!$A:$R,1,FALSE)</f>
        <v>C10452</v>
      </c>
      <c r="C61" s="19" t="s">
        <v>19</v>
      </c>
      <c r="D61" s="19" t="s">
        <v>20</v>
      </c>
      <c r="E61" s="19" t="s">
        <v>21</v>
      </c>
      <c r="F61" s="14" t="s">
        <v>87</v>
      </c>
      <c r="G61" s="19" t="s">
        <v>82</v>
      </c>
      <c r="H61" s="19" t="s">
        <v>24</v>
      </c>
      <c r="I61" s="14" t="s">
        <v>83</v>
      </c>
      <c r="J61" s="14">
        <v>2</v>
      </c>
      <c r="K61" s="14">
        <v>0</v>
      </c>
      <c r="L61" s="20">
        <f>VLOOKUP(A61,[1]Export!$A:$R,16,FALSE)</f>
        <v>360.5</v>
      </c>
      <c r="M61" s="7">
        <v>250</v>
      </c>
      <c r="N61" s="21">
        <f t="shared" si="0"/>
        <v>0.30651872399445212</v>
      </c>
      <c r="O61" s="14" t="s">
        <v>26</v>
      </c>
      <c r="P61" s="4" t="s">
        <v>27</v>
      </c>
    </row>
    <row r="62" spans="1:16">
      <c r="A62" s="19" t="s">
        <v>102</v>
      </c>
      <c r="B62" s="19" t="str">
        <f>VLOOKUP(A62,[1]Export!$A:$R,1,FALSE)</f>
        <v>C08715</v>
      </c>
      <c r="C62" s="19" t="s">
        <v>19</v>
      </c>
      <c r="D62" s="19" t="s">
        <v>20</v>
      </c>
      <c r="E62" s="19" t="s">
        <v>21</v>
      </c>
      <c r="F62" s="14" t="s">
        <v>87</v>
      </c>
      <c r="G62" s="19" t="s">
        <v>103</v>
      </c>
      <c r="H62" s="19" t="s">
        <v>24</v>
      </c>
      <c r="I62" s="14" t="s">
        <v>25</v>
      </c>
      <c r="J62" s="14">
        <v>8</v>
      </c>
      <c r="K62" s="14">
        <v>5</v>
      </c>
      <c r="L62" s="20">
        <f>VLOOKUP(A62,[1]Export!$A:$R,16,FALSE)</f>
        <v>515</v>
      </c>
      <c r="M62" s="7">
        <v>335</v>
      </c>
      <c r="N62" s="21">
        <f t="shared" si="0"/>
        <v>0.34951456310679613</v>
      </c>
      <c r="O62" s="14" t="s">
        <v>26</v>
      </c>
      <c r="P62" s="4" t="s">
        <v>27</v>
      </c>
    </row>
    <row r="63" spans="1:16">
      <c r="A63" s="19" t="s">
        <v>104</v>
      </c>
      <c r="B63" s="19" t="str">
        <f>VLOOKUP(A63,[1]Export!$A:$R,1,FALSE)</f>
        <v>C10451</v>
      </c>
      <c r="C63" s="19" t="s">
        <v>19</v>
      </c>
      <c r="D63" s="19" t="s">
        <v>20</v>
      </c>
      <c r="E63" s="19" t="s">
        <v>21</v>
      </c>
      <c r="F63" s="14" t="s">
        <v>87</v>
      </c>
      <c r="G63" s="19" t="s">
        <v>105</v>
      </c>
      <c r="H63" s="19" t="s">
        <v>24</v>
      </c>
      <c r="I63" s="14" t="s">
        <v>106</v>
      </c>
      <c r="J63" s="14">
        <v>6</v>
      </c>
      <c r="K63" s="14">
        <v>3</v>
      </c>
      <c r="L63" s="20">
        <f>VLOOKUP(A63,[1]Export!$A:$R,16,FALSE)</f>
        <v>515</v>
      </c>
      <c r="M63" s="7">
        <v>350</v>
      </c>
      <c r="N63" s="21">
        <f t="shared" si="0"/>
        <v>0.32038834951456313</v>
      </c>
      <c r="O63" s="14" t="s">
        <v>26</v>
      </c>
      <c r="P63" s="4" t="s">
        <v>27</v>
      </c>
    </row>
    <row r="64" spans="1:16">
      <c r="A64" s="19" t="s">
        <v>104</v>
      </c>
      <c r="B64" s="19" t="str">
        <f>VLOOKUP(A64,[1]Export!$A:$R,1,FALSE)</f>
        <v>C10451</v>
      </c>
      <c r="C64" s="19" t="s">
        <v>19</v>
      </c>
      <c r="D64" s="19" t="s">
        <v>20</v>
      </c>
      <c r="E64" s="19" t="s">
        <v>21</v>
      </c>
      <c r="F64" s="14" t="s">
        <v>87</v>
      </c>
      <c r="G64" s="19" t="s">
        <v>105</v>
      </c>
      <c r="H64" s="19" t="s">
        <v>24</v>
      </c>
      <c r="I64" s="14" t="s">
        <v>106</v>
      </c>
      <c r="J64" s="14">
        <v>1</v>
      </c>
      <c r="K64" s="14">
        <v>3</v>
      </c>
      <c r="L64" s="20">
        <f>VLOOKUP(A64,[1]Export!$A:$R,16,FALSE)</f>
        <v>515</v>
      </c>
      <c r="M64" s="7">
        <v>350</v>
      </c>
      <c r="N64" s="21">
        <f t="shared" si="0"/>
        <v>0.32038834951456313</v>
      </c>
      <c r="O64" s="14" t="s">
        <v>26</v>
      </c>
      <c r="P64" s="4" t="s">
        <v>27</v>
      </c>
    </row>
    <row r="65" spans="1:16">
      <c r="A65" s="19" t="s">
        <v>107</v>
      </c>
      <c r="B65" s="19" t="str">
        <f>VLOOKUP(A65,[1]Export!$A:$R,1,FALSE)</f>
        <v>C06874</v>
      </c>
      <c r="C65" s="19" t="s">
        <v>19</v>
      </c>
      <c r="D65" s="19" t="s">
        <v>20</v>
      </c>
      <c r="E65" s="19" t="s">
        <v>21</v>
      </c>
      <c r="F65" s="14" t="s">
        <v>87</v>
      </c>
      <c r="G65" s="19" t="s">
        <v>108</v>
      </c>
      <c r="H65" s="19" t="s">
        <v>24</v>
      </c>
      <c r="I65" s="14" t="s">
        <v>33</v>
      </c>
      <c r="J65" s="14">
        <v>4</v>
      </c>
      <c r="K65" s="14">
        <v>0</v>
      </c>
      <c r="L65" s="20">
        <f>VLOOKUP(A65,[1]Export!$A:$R,16,FALSE)</f>
        <v>542</v>
      </c>
      <c r="M65" s="7">
        <v>355</v>
      </c>
      <c r="N65" s="21">
        <f t="shared" si="0"/>
        <v>0.34501845018450183</v>
      </c>
      <c r="O65" s="14" t="s">
        <v>26</v>
      </c>
      <c r="P65" s="4" t="s">
        <v>27</v>
      </c>
    </row>
    <row r="66" spans="1:16">
      <c r="A66" s="19" t="s">
        <v>109</v>
      </c>
      <c r="B66" s="19" t="str">
        <f>VLOOKUP(A66,[1]Export!$A:$R,1,FALSE)</f>
        <v>C06873</v>
      </c>
      <c r="C66" s="19" t="s">
        <v>19</v>
      </c>
      <c r="D66" s="19" t="s">
        <v>20</v>
      </c>
      <c r="E66" s="19" t="s">
        <v>21</v>
      </c>
      <c r="F66" s="14" t="s">
        <v>87</v>
      </c>
      <c r="G66" s="19" t="s">
        <v>108</v>
      </c>
      <c r="H66" s="19" t="s">
        <v>24</v>
      </c>
      <c r="I66" s="14" t="s">
        <v>25</v>
      </c>
      <c r="J66" s="14">
        <v>9</v>
      </c>
      <c r="K66" s="14">
        <v>5</v>
      </c>
      <c r="L66" s="20">
        <f>VLOOKUP(A66,[1]Export!$A:$R,16,FALSE)</f>
        <v>516</v>
      </c>
      <c r="M66" s="7">
        <v>355</v>
      </c>
      <c r="N66" s="21">
        <f t="shared" si="0"/>
        <v>0.31201550387596899</v>
      </c>
      <c r="O66" s="14" t="s">
        <v>26</v>
      </c>
      <c r="P66" s="4" t="s">
        <v>27</v>
      </c>
    </row>
    <row r="67" spans="1:16">
      <c r="A67" s="19" t="s">
        <v>110</v>
      </c>
      <c r="B67" s="19" t="str">
        <f>VLOOKUP(A67,[1]Export!$A:$R,1,FALSE)</f>
        <v>C13889</v>
      </c>
      <c r="C67" s="19" t="s">
        <v>19</v>
      </c>
      <c r="D67" s="19" t="s">
        <v>20</v>
      </c>
      <c r="E67" s="19" t="s">
        <v>21</v>
      </c>
      <c r="F67" s="14" t="s">
        <v>111</v>
      </c>
      <c r="G67" s="19" t="s">
        <v>41</v>
      </c>
      <c r="H67" s="19" t="s">
        <v>24</v>
      </c>
      <c r="I67" s="14" t="s">
        <v>25</v>
      </c>
      <c r="J67" s="14">
        <v>10</v>
      </c>
      <c r="K67" s="14">
        <v>3</v>
      </c>
      <c r="L67" s="20">
        <f>VLOOKUP(A67,[1]Export!$A:$R,16,FALSE)</f>
        <v>119.5</v>
      </c>
      <c r="M67" s="7">
        <v>80</v>
      </c>
      <c r="N67" s="21">
        <f t="shared" si="0"/>
        <v>0.33054393305439328</v>
      </c>
      <c r="O67" s="14" t="s">
        <v>26</v>
      </c>
      <c r="P67" s="4" t="s">
        <v>27</v>
      </c>
    </row>
    <row r="68" spans="1:16">
      <c r="A68" s="19" t="s">
        <v>112</v>
      </c>
      <c r="B68" s="19" t="str">
        <f>VLOOKUP(A68,[1]Export!$A:$R,1,FALSE)</f>
        <v>C11918</v>
      </c>
      <c r="C68" s="19" t="s">
        <v>19</v>
      </c>
      <c r="D68" s="19" t="s">
        <v>20</v>
      </c>
      <c r="E68" s="19" t="s">
        <v>21</v>
      </c>
      <c r="F68" s="14" t="s">
        <v>111</v>
      </c>
      <c r="G68" s="19" t="s">
        <v>77</v>
      </c>
      <c r="H68" s="19" t="s">
        <v>24</v>
      </c>
      <c r="I68" s="14" t="s">
        <v>33</v>
      </c>
      <c r="J68" s="14">
        <v>4</v>
      </c>
      <c r="K68" s="14">
        <v>0</v>
      </c>
      <c r="L68" s="20">
        <f>VLOOKUP(A68,[1]Export!$A:$R,16,FALSE)</f>
        <v>283.5</v>
      </c>
      <c r="M68" s="7">
        <v>175</v>
      </c>
      <c r="N68" s="21">
        <f t="shared" si="0"/>
        <v>0.38271604938271603</v>
      </c>
      <c r="O68" s="14" t="s">
        <v>26</v>
      </c>
      <c r="P68" s="4" t="s">
        <v>27</v>
      </c>
    </row>
    <row r="69" spans="1:16">
      <c r="A69" s="19" t="s">
        <v>112</v>
      </c>
      <c r="B69" s="19" t="str">
        <f>VLOOKUP(A69,[1]Export!$A:$R,1,FALSE)</f>
        <v>C11918</v>
      </c>
      <c r="C69" s="19" t="s">
        <v>19</v>
      </c>
      <c r="D69" s="19" t="s">
        <v>20</v>
      </c>
      <c r="E69" s="19" t="s">
        <v>21</v>
      </c>
      <c r="F69" s="14" t="s">
        <v>111</v>
      </c>
      <c r="G69" s="19" t="s">
        <v>77</v>
      </c>
      <c r="H69" s="19" t="s">
        <v>24</v>
      </c>
      <c r="I69" s="14" t="s">
        <v>33</v>
      </c>
      <c r="J69" s="14">
        <v>2</v>
      </c>
      <c r="K69" s="14">
        <v>0</v>
      </c>
      <c r="L69" s="20">
        <f>VLOOKUP(A69,[1]Export!$A:$R,16,FALSE)</f>
        <v>283.5</v>
      </c>
      <c r="M69" s="7">
        <v>175</v>
      </c>
      <c r="N69" s="21">
        <f t="shared" si="0"/>
        <v>0.38271604938271603</v>
      </c>
      <c r="O69" s="14" t="s">
        <v>26</v>
      </c>
      <c r="P69" s="4" t="s">
        <v>27</v>
      </c>
    </row>
    <row r="70" spans="1:16">
      <c r="A70" s="19" t="s">
        <v>113</v>
      </c>
      <c r="B70" s="19" t="str">
        <f>VLOOKUP(A70,[1]Export!$A:$R,1,FALSE)</f>
        <v>C11917</v>
      </c>
      <c r="C70" s="19" t="s">
        <v>19</v>
      </c>
      <c r="D70" s="19" t="s">
        <v>20</v>
      </c>
      <c r="E70" s="19" t="s">
        <v>21</v>
      </c>
      <c r="F70" s="14" t="s">
        <v>111</v>
      </c>
      <c r="G70" s="19" t="s">
        <v>80</v>
      </c>
      <c r="H70" s="19" t="s">
        <v>24</v>
      </c>
      <c r="I70" s="14" t="s">
        <v>25</v>
      </c>
      <c r="J70" s="14">
        <v>10</v>
      </c>
      <c r="K70" s="14">
        <v>3</v>
      </c>
      <c r="L70" s="20">
        <f>VLOOKUP(A70,[1]Export!$A:$R,16,FALSE)</f>
        <v>257.5</v>
      </c>
      <c r="M70" s="7">
        <v>180</v>
      </c>
      <c r="N70" s="21">
        <f t="shared" si="0"/>
        <v>0.30097087378640774</v>
      </c>
      <c r="O70" s="14" t="s">
        <v>26</v>
      </c>
      <c r="P70" s="4" t="s">
        <v>27</v>
      </c>
    </row>
    <row r="71" spans="1:16">
      <c r="A71" s="19" t="s">
        <v>114</v>
      </c>
      <c r="B71" s="19" t="str">
        <f>VLOOKUP(A71,[1]Export!$A:$R,1,FALSE)</f>
        <v>C11916</v>
      </c>
      <c r="C71" s="19" t="s">
        <v>19</v>
      </c>
      <c r="D71" s="19" t="s">
        <v>20</v>
      </c>
      <c r="E71" s="19" t="s">
        <v>21</v>
      </c>
      <c r="F71" s="14" t="s">
        <v>111</v>
      </c>
      <c r="G71" s="19" t="s">
        <v>80</v>
      </c>
      <c r="H71" s="19" t="s">
        <v>24</v>
      </c>
      <c r="I71" s="14" t="s">
        <v>33</v>
      </c>
      <c r="J71" s="14">
        <v>6</v>
      </c>
      <c r="K71" s="14">
        <v>0</v>
      </c>
      <c r="L71" s="20">
        <f>VLOOKUP(A71,[1]Export!$A:$R,16,FALSE)</f>
        <v>283.5</v>
      </c>
      <c r="M71" s="7">
        <v>180</v>
      </c>
      <c r="N71" s="21">
        <f t="shared" ref="N71:N110" si="1">(L71-M71)/L71</f>
        <v>0.36507936507936506</v>
      </c>
      <c r="O71" s="14" t="s">
        <v>26</v>
      </c>
      <c r="P71" s="4" t="s">
        <v>27</v>
      </c>
    </row>
    <row r="72" spans="1:16">
      <c r="A72" s="19" t="s">
        <v>115</v>
      </c>
      <c r="B72" s="19" t="str">
        <f>VLOOKUP(A72,[1]Export!$A:$R,1,FALSE)</f>
        <v>C11921</v>
      </c>
      <c r="C72" s="19" t="s">
        <v>19</v>
      </c>
      <c r="D72" s="19" t="s">
        <v>20</v>
      </c>
      <c r="E72" s="19" t="s">
        <v>21</v>
      </c>
      <c r="F72" s="14" t="s">
        <v>111</v>
      </c>
      <c r="G72" s="19" t="s">
        <v>65</v>
      </c>
      <c r="H72" s="19" t="s">
        <v>24</v>
      </c>
      <c r="I72" s="14" t="s">
        <v>25</v>
      </c>
      <c r="J72" s="14">
        <v>10</v>
      </c>
      <c r="K72" s="14">
        <v>2</v>
      </c>
      <c r="L72" s="20">
        <f>VLOOKUP(A72,[1]Export!$A:$R,16,FALSE)</f>
        <v>257.5</v>
      </c>
      <c r="M72" s="7">
        <v>185</v>
      </c>
      <c r="N72" s="21">
        <f t="shared" si="1"/>
        <v>0.28155339805825241</v>
      </c>
      <c r="O72" s="14" t="s">
        <v>26</v>
      </c>
      <c r="P72" s="4" t="s">
        <v>27</v>
      </c>
    </row>
    <row r="73" spans="1:16">
      <c r="A73" s="19" t="s">
        <v>116</v>
      </c>
      <c r="B73" s="19" t="str">
        <f>VLOOKUP(A73,[1]Export!$A:$R,1,FALSE)</f>
        <v>C11920</v>
      </c>
      <c r="C73" s="19" t="s">
        <v>19</v>
      </c>
      <c r="D73" s="19" t="s">
        <v>20</v>
      </c>
      <c r="E73" s="19" t="s">
        <v>21</v>
      </c>
      <c r="F73" s="14" t="s">
        <v>111</v>
      </c>
      <c r="G73" s="19" t="s">
        <v>65</v>
      </c>
      <c r="H73" s="19" t="s">
        <v>24</v>
      </c>
      <c r="I73" s="14" t="s">
        <v>33</v>
      </c>
      <c r="J73" s="14">
        <v>3</v>
      </c>
      <c r="K73" s="14">
        <v>2</v>
      </c>
      <c r="L73" s="20">
        <f>VLOOKUP(A73,[1]Export!$A:$R,16,FALSE)</f>
        <v>283.5</v>
      </c>
      <c r="M73" s="7">
        <v>185</v>
      </c>
      <c r="N73" s="21">
        <f t="shared" si="1"/>
        <v>0.34744268077601409</v>
      </c>
      <c r="O73" s="14" t="s">
        <v>26</v>
      </c>
      <c r="P73" s="4" t="s">
        <v>27</v>
      </c>
    </row>
    <row r="74" spans="1:16">
      <c r="A74" s="19" t="s">
        <v>117</v>
      </c>
      <c r="B74" s="19" t="str">
        <f>VLOOKUP(A74,[1]Export!$A:$R,1,FALSE)</f>
        <v>C11913</v>
      </c>
      <c r="C74" s="19" t="s">
        <v>19</v>
      </c>
      <c r="D74" s="19" t="s">
        <v>20</v>
      </c>
      <c r="E74" s="19" t="s">
        <v>21</v>
      </c>
      <c r="F74" s="14" t="s">
        <v>111</v>
      </c>
      <c r="G74" s="19" t="s">
        <v>96</v>
      </c>
      <c r="H74" s="19" t="s">
        <v>24</v>
      </c>
      <c r="I74" s="14" t="s">
        <v>25</v>
      </c>
      <c r="J74" s="14">
        <v>7</v>
      </c>
      <c r="K74" s="14">
        <v>4</v>
      </c>
      <c r="L74" s="20">
        <f>VLOOKUP(A74,[1]Export!$A:$R,16,FALSE)</f>
        <v>257.5</v>
      </c>
      <c r="M74" s="7">
        <v>185</v>
      </c>
      <c r="N74" s="21">
        <f t="shared" si="1"/>
        <v>0.28155339805825241</v>
      </c>
      <c r="O74" s="14" t="s">
        <v>26</v>
      </c>
      <c r="P74" s="4" t="s">
        <v>27</v>
      </c>
    </row>
    <row r="75" spans="1:16">
      <c r="A75" s="19" t="s">
        <v>115</v>
      </c>
      <c r="B75" s="19" t="str">
        <f>VLOOKUP(A75,[1]Export!$A:$R,1,FALSE)</f>
        <v>C11921</v>
      </c>
      <c r="C75" s="19" t="s">
        <v>19</v>
      </c>
      <c r="D75" s="19" t="s">
        <v>20</v>
      </c>
      <c r="E75" s="19" t="s">
        <v>21</v>
      </c>
      <c r="F75" s="14" t="s">
        <v>111</v>
      </c>
      <c r="G75" s="19" t="s">
        <v>65</v>
      </c>
      <c r="H75" s="19" t="s">
        <v>24</v>
      </c>
      <c r="I75" s="14" t="s">
        <v>25</v>
      </c>
      <c r="J75" s="14">
        <v>10</v>
      </c>
      <c r="K75" s="14">
        <v>0</v>
      </c>
      <c r="L75" s="20">
        <f>VLOOKUP(A75,[1]Export!$A:$R,16,FALSE)</f>
        <v>257.5</v>
      </c>
      <c r="M75" s="7">
        <v>185</v>
      </c>
      <c r="N75" s="21">
        <f t="shared" si="1"/>
        <v>0.28155339805825241</v>
      </c>
      <c r="O75" s="14" t="s">
        <v>26</v>
      </c>
      <c r="P75" s="4" t="s">
        <v>27</v>
      </c>
    </row>
    <row r="76" spans="1:16">
      <c r="A76" s="19" t="s">
        <v>116</v>
      </c>
      <c r="B76" s="19" t="str">
        <f>VLOOKUP(A76,[1]Export!$A:$R,1,FALSE)</f>
        <v>C11920</v>
      </c>
      <c r="C76" s="19" t="s">
        <v>19</v>
      </c>
      <c r="D76" s="19" t="s">
        <v>20</v>
      </c>
      <c r="E76" s="19" t="s">
        <v>21</v>
      </c>
      <c r="F76" s="14" t="s">
        <v>111</v>
      </c>
      <c r="G76" s="19" t="s">
        <v>65</v>
      </c>
      <c r="H76" s="19" t="s">
        <v>24</v>
      </c>
      <c r="I76" s="14" t="s">
        <v>33</v>
      </c>
      <c r="J76" s="14">
        <v>2</v>
      </c>
      <c r="K76" s="14">
        <v>0</v>
      </c>
      <c r="L76" s="20">
        <f>VLOOKUP(A76,[1]Export!$A:$R,16,FALSE)</f>
        <v>283.5</v>
      </c>
      <c r="M76" s="7">
        <v>185</v>
      </c>
      <c r="N76" s="21">
        <f t="shared" si="1"/>
        <v>0.34744268077601409</v>
      </c>
      <c r="O76" s="14" t="s">
        <v>26</v>
      </c>
      <c r="P76" s="4" t="s">
        <v>27</v>
      </c>
    </row>
    <row r="77" spans="1:16">
      <c r="A77" s="19" t="s">
        <v>118</v>
      </c>
      <c r="B77" s="19" t="str">
        <f>VLOOKUP(A77,[1]Export!$A:$R,1,FALSE)</f>
        <v>C11912</v>
      </c>
      <c r="C77" s="19" t="s">
        <v>19</v>
      </c>
      <c r="D77" s="19" t="s">
        <v>20</v>
      </c>
      <c r="E77" s="19" t="s">
        <v>21</v>
      </c>
      <c r="F77" s="14" t="s">
        <v>111</v>
      </c>
      <c r="G77" s="19" t="s">
        <v>96</v>
      </c>
      <c r="H77" s="19" t="s">
        <v>24</v>
      </c>
      <c r="I77" s="14" t="s">
        <v>33</v>
      </c>
      <c r="J77" s="14">
        <v>4</v>
      </c>
      <c r="K77" s="14">
        <v>0</v>
      </c>
      <c r="L77" s="20">
        <f>VLOOKUP(A77,[1]Export!$A:$R,16,FALSE)</f>
        <v>283.5</v>
      </c>
      <c r="M77" s="7">
        <v>185</v>
      </c>
      <c r="N77" s="21">
        <f t="shared" si="1"/>
        <v>0.34744268077601409</v>
      </c>
      <c r="O77" s="14" t="s">
        <v>26</v>
      </c>
      <c r="P77" s="4" t="s">
        <v>27</v>
      </c>
    </row>
    <row r="78" spans="1:16">
      <c r="A78" s="19" t="s">
        <v>119</v>
      </c>
      <c r="B78" s="19" t="str">
        <f>VLOOKUP(A78,[1]Export!$A:$R,1,FALSE)</f>
        <v>C11907</v>
      </c>
      <c r="C78" s="19" t="s">
        <v>19</v>
      </c>
      <c r="D78" s="19" t="s">
        <v>20</v>
      </c>
      <c r="E78" s="19" t="s">
        <v>21</v>
      </c>
      <c r="F78" s="14" t="s">
        <v>111</v>
      </c>
      <c r="G78" s="19" t="s">
        <v>103</v>
      </c>
      <c r="H78" s="19" t="s">
        <v>24</v>
      </c>
      <c r="I78" s="14" t="s">
        <v>25</v>
      </c>
      <c r="J78" s="14">
        <v>9</v>
      </c>
      <c r="K78" s="14">
        <v>4</v>
      </c>
      <c r="L78" s="20">
        <f>VLOOKUP(A78,[1]Export!$A:$R,16,FALSE)</f>
        <v>515</v>
      </c>
      <c r="M78" s="7">
        <v>335</v>
      </c>
      <c r="N78" s="21">
        <f t="shared" si="1"/>
        <v>0.34951456310679613</v>
      </c>
      <c r="O78" s="14" t="s">
        <v>26</v>
      </c>
      <c r="P78" s="4" t="s">
        <v>27</v>
      </c>
    </row>
    <row r="79" spans="1:16">
      <c r="A79" s="19" t="s">
        <v>119</v>
      </c>
      <c r="B79" s="19" t="str">
        <f>VLOOKUP(A79,[1]Export!$A:$R,1,FALSE)</f>
        <v>C11907</v>
      </c>
      <c r="C79" s="19" t="s">
        <v>19</v>
      </c>
      <c r="D79" s="19" t="s">
        <v>20</v>
      </c>
      <c r="E79" s="19" t="s">
        <v>21</v>
      </c>
      <c r="F79" s="14" t="s">
        <v>111</v>
      </c>
      <c r="G79" s="19" t="s">
        <v>103</v>
      </c>
      <c r="H79" s="19" t="s">
        <v>24</v>
      </c>
      <c r="I79" s="14" t="s">
        <v>25</v>
      </c>
      <c r="J79" s="14">
        <v>2</v>
      </c>
      <c r="K79" s="14">
        <v>5</v>
      </c>
      <c r="L79" s="20">
        <f>VLOOKUP(A79,[1]Export!$A:$R,16,FALSE)</f>
        <v>515</v>
      </c>
      <c r="M79" s="7">
        <v>335</v>
      </c>
      <c r="N79" s="21">
        <f t="shared" si="1"/>
        <v>0.34951456310679613</v>
      </c>
      <c r="O79" s="14" t="s">
        <v>26</v>
      </c>
      <c r="P79" s="4" t="s">
        <v>27</v>
      </c>
    </row>
    <row r="80" spans="1:16">
      <c r="A80" s="19" t="s">
        <v>120</v>
      </c>
      <c r="B80" s="19" t="str">
        <f>VLOOKUP(A80,[1]Export!$A:$R,1,FALSE)</f>
        <v>C11911</v>
      </c>
      <c r="C80" s="19" t="s">
        <v>19</v>
      </c>
      <c r="D80" s="19" t="s">
        <v>20</v>
      </c>
      <c r="E80" s="19" t="s">
        <v>21</v>
      </c>
      <c r="F80" s="14" t="s">
        <v>111</v>
      </c>
      <c r="G80" s="19" t="s">
        <v>108</v>
      </c>
      <c r="H80" s="19" t="s">
        <v>24</v>
      </c>
      <c r="I80" s="14" t="s">
        <v>25</v>
      </c>
      <c r="J80" s="14">
        <v>6</v>
      </c>
      <c r="K80" s="14">
        <v>0</v>
      </c>
      <c r="L80" s="20">
        <f>VLOOKUP(A80,[1]Export!$A:$R,16,FALSE)</f>
        <v>515</v>
      </c>
      <c r="M80" s="7">
        <v>355</v>
      </c>
      <c r="N80" s="21">
        <f t="shared" si="1"/>
        <v>0.31067961165048541</v>
      </c>
      <c r="O80" s="14" t="s">
        <v>26</v>
      </c>
      <c r="P80" s="4" t="s">
        <v>27</v>
      </c>
    </row>
    <row r="81" spans="1:16">
      <c r="A81" s="19" t="s">
        <v>121</v>
      </c>
      <c r="B81" s="19" t="str">
        <f>VLOOKUP(A81,[1]Export!$A:$R,1,FALSE)</f>
        <v>B06457</v>
      </c>
      <c r="C81" s="19" t="s">
        <v>19</v>
      </c>
      <c r="D81" s="19" t="s">
        <v>20</v>
      </c>
      <c r="E81" s="19" t="s">
        <v>122</v>
      </c>
      <c r="F81" s="14" t="s">
        <v>22</v>
      </c>
      <c r="G81" s="19" t="s">
        <v>123</v>
      </c>
      <c r="H81" s="19" t="s">
        <v>24</v>
      </c>
      <c r="I81" s="14" t="s">
        <v>54</v>
      </c>
      <c r="J81" s="14">
        <v>7</v>
      </c>
      <c r="K81" s="14">
        <v>1</v>
      </c>
      <c r="L81" s="20">
        <f>VLOOKUP(A81,[1]Export!$A:$R,16,FALSE)</f>
        <v>294.5</v>
      </c>
      <c r="M81" s="7">
        <v>200</v>
      </c>
      <c r="N81" s="21">
        <f t="shared" si="1"/>
        <v>0.32088285229202035</v>
      </c>
      <c r="O81" s="14" t="s">
        <v>26</v>
      </c>
      <c r="P81" s="4" t="s">
        <v>27</v>
      </c>
    </row>
    <row r="82" spans="1:16">
      <c r="A82" s="19" t="s">
        <v>124</v>
      </c>
      <c r="B82" s="19" t="str">
        <f>VLOOKUP(A82,[1]Export!$A:$R,1,FALSE)</f>
        <v>C06887</v>
      </c>
      <c r="C82" s="19" t="s">
        <v>19</v>
      </c>
      <c r="D82" s="19" t="s">
        <v>20</v>
      </c>
      <c r="E82" s="19" t="s">
        <v>122</v>
      </c>
      <c r="F82" s="14" t="s">
        <v>47</v>
      </c>
      <c r="G82" s="19" t="s">
        <v>125</v>
      </c>
      <c r="H82" s="19" t="s">
        <v>24</v>
      </c>
      <c r="I82" s="14" t="s">
        <v>25</v>
      </c>
      <c r="J82" s="14">
        <v>10</v>
      </c>
      <c r="K82" s="14">
        <v>1</v>
      </c>
      <c r="L82" s="20">
        <f>VLOOKUP(A82,[1]Export!$A:$R,16,FALSE)</f>
        <v>186.5</v>
      </c>
      <c r="M82" s="7">
        <v>125</v>
      </c>
      <c r="N82" s="21">
        <f t="shared" si="1"/>
        <v>0.32975871313672922</v>
      </c>
      <c r="O82" s="14" t="s">
        <v>26</v>
      </c>
      <c r="P82" s="4" t="s">
        <v>27</v>
      </c>
    </row>
    <row r="83" spans="1:16">
      <c r="A83" s="19" t="s">
        <v>126</v>
      </c>
      <c r="B83" s="19" t="str">
        <f>VLOOKUP(A83,[1]Export!$A:$R,1,FALSE)</f>
        <v>C06881</v>
      </c>
      <c r="C83" s="19" t="s">
        <v>19</v>
      </c>
      <c r="D83" s="19" t="s">
        <v>20</v>
      </c>
      <c r="E83" s="19" t="s">
        <v>122</v>
      </c>
      <c r="F83" s="14" t="s">
        <v>56</v>
      </c>
      <c r="G83" s="19" t="s">
        <v>123</v>
      </c>
      <c r="H83" s="19" t="s">
        <v>24</v>
      </c>
      <c r="I83" s="14" t="s">
        <v>54</v>
      </c>
      <c r="J83" s="14">
        <v>7</v>
      </c>
      <c r="K83" s="14">
        <v>2</v>
      </c>
      <c r="L83" s="20">
        <f>VLOOKUP(A83,[1]Export!$A:$R,16,FALSE)</f>
        <v>298.5</v>
      </c>
      <c r="M83" s="7">
        <v>200</v>
      </c>
      <c r="N83" s="21">
        <f t="shared" si="1"/>
        <v>0.32998324958123953</v>
      </c>
      <c r="O83" s="14" t="s">
        <v>26</v>
      </c>
      <c r="P83" s="4" t="s">
        <v>27</v>
      </c>
    </row>
    <row r="84" spans="1:16">
      <c r="A84" s="19" t="s">
        <v>127</v>
      </c>
      <c r="B84" s="19" t="str">
        <f>VLOOKUP(A84,[1]Export!$A:$R,1,FALSE)</f>
        <v>B06449</v>
      </c>
      <c r="C84" s="19" t="s">
        <v>19</v>
      </c>
      <c r="D84" s="19" t="s">
        <v>20</v>
      </c>
      <c r="E84" s="19" t="s">
        <v>122</v>
      </c>
      <c r="F84" s="14" t="s">
        <v>69</v>
      </c>
      <c r="G84" s="19" t="s">
        <v>128</v>
      </c>
      <c r="H84" s="19" t="s">
        <v>24</v>
      </c>
      <c r="I84" s="14" t="s">
        <v>33</v>
      </c>
      <c r="J84" s="14">
        <v>2</v>
      </c>
      <c r="K84" s="14">
        <v>0</v>
      </c>
      <c r="L84" s="20">
        <f>VLOOKUP(A84,[1]Export!$A:$R,16,FALSE)</f>
        <v>233</v>
      </c>
      <c r="M84" s="7">
        <v>160</v>
      </c>
      <c r="N84" s="21">
        <f t="shared" si="1"/>
        <v>0.31330472103004292</v>
      </c>
      <c r="O84" s="14" t="s">
        <v>26</v>
      </c>
      <c r="P84" s="4" t="s">
        <v>27</v>
      </c>
    </row>
    <row r="85" spans="1:16">
      <c r="A85" s="19" t="s">
        <v>129</v>
      </c>
      <c r="B85" s="19" t="str">
        <f>VLOOKUP(A85,[1]Export!$A:$R,1,FALSE)</f>
        <v>B08836</v>
      </c>
      <c r="C85" s="19" t="s">
        <v>19</v>
      </c>
      <c r="D85" s="19" t="s">
        <v>20</v>
      </c>
      <c r="E85" s="19" t="s">
        <v>122</v>
      </c>
      <c r="F85" s="14" t="s">
        <v>69</v>
      </c>
      <c r="G85" s="19" t="s">
        <v>130</v>
      </c>
      <c r="H85" s="19" t="s">
        <v>24</v>
      </c>
      <c r="I85" s="14" t="s">
        <v>25</v>
      </c>
      <c r="J85" s="14">
        <v>10</v>
      </c>
      <c r="K85" s="14">
        <v>2</v>
      </c>
      <c r="L85" s="20">
        <f>VLOOKUP(A85,[1]Export!$A:$R,16,FALSE)</f>
        <v>284.5</v>
      </c>
      <c r="M85" s="7">
        <v>180</v>
      </c>
      <c r="N85" s="21">
        <f t="shared" si="1"/>
        <v>0.36731107205623903</v>
      </c>
      <c r="O85" s="14" t="s">
        <v>26</v>
      </c>
      <c r="P85" s="4" t="s">
        <v>27</v>
      </c>
    </row>
    <row r="86" spans="1:16">
      <c r="A86" s="19" t="s">
        <v>131</v>
      </c>
      <c r="B86" s="19" t="str">
        <f>VLOOKUP(A86,[1]Export!$A:$R,1,FALSE)</f>
        <v>B08834</v>
      </c>
      <c r="C86" s="19" t="s">
        <v>19</v>
      </c>
      <c r="D86" s="19" t="s">
        <v>20</v>
      </c>
      <c r="E86" s="19" t="s">
        <v>122</v>
      </c>
      <c r="F86" s="14" t="s">
        <v>87</v>
      </c>
      <c r="G86" s="19" t="s">
        <v>132</v>
      </c>
      <c r="H86" s="19" t="s">
        <v>24</v>
      </c>
      <c r="I86" s="14" t="s">
        <v>25</v>
      </c>
      <c r="J86" s="14">
        <v>10</v>
      </c>
      <c r="K86" s="14">
        <v>4</v>
      </c>
      <c r="L86" s="20">
        <f>VLOOKUP(A86,[1]Export!$A:$R,16,FALSE)</f>
        <v>119.5</v>
      </c>
      <c r="M86" s="7">
        <v>80</v>
      </c>
      <c r="N86" s="21">
        <f t="shared" si="1"/>
        <v>0.33054393305439328</v>
      </c>
      <c r="O86" s="14" t="s">
        <v>26</v>
      </c>
      <c r="P86" s="4" t="s">
        <v>27</v>
      </c>
    </row>
    <row r="87" spans="1:16">
      <c r="A87" s="19" t="s">
        <v>133</v>
      </c>
      <c r="B87" s="19" t="str">
        <f>VLOOKUP(A87,[1]Export!$A:$R,1,FALSE)</f>
        <v>C06876</v>
      </c>
      <c r="C87" s="19" t="s">
        <v>19</v>
      </c>
      <c r="D87" s="19" t="s">
        <v>20</v>
      </c>
      <c r="E87" s="19" t="s">
        <v>122</v>
      </c>
      <c r="F87" s="14" t="s">
        <v>87</v>
      </c>
      <c r="G87" s="19" t="s">
        <v>128</v>
      </c>
      <c r="H87" s="19" t="s">
        <v>24</v>
      </c>
      <c r="I87" s="14" t="s">
        <v>33</v>
      </c>
      <c r="J87" s="14">
        <v>6</v>
      </c>
      <c r="K87" s="14">
        <v>0</v>
      </c>
      <c r="L87" s="20">
        <f>VLOOKUP(A87,[1]Export!$A:$R,16,FALSE)</f>
        <v>233</v>
      </c>
      <c r="M87" s="7">
        <v>160</v>
      </c>
      <c r="N87" s="21">
        <f t="shared" si="1"/>
        <v>0.31330472103004292</v>
      </c>
      <c r="O87" s="14" t="s">
        <v>26</v>
      </c>
      <c r="P87" s="4" t="s">
        <v>27</v>
      </c>
    </row>
    <row r="88" spans="1:16">
      <c r="A88" s="19" t="s">
        <v>134</v>
      </c>
      <c r="B88" s="19" t="str">
        <f>VLOOKUP(A88,[1]Export!$A:$R,1,FALSE)</f>
        <v>C06875</v>
      </c>
      <c r="C88" s="19" t="s">
        <v>19</v>
      </c>
      <c r="D88" s="19" t="s">
        <v>20</v>
      </c>
      <c r="E88" s="19" t="s">
        <v>122</v>
      </c>
      <c r="F88" s="14" t="s">
        <v>87</v>
      </c>
      <c r="G88" s="19" t="s">
        <v>128</v>
      </c>
      <c r="H88" s="19" t="s">
        <v>24</v>
      </c>
      <c r="I88" s="14" t="s">
        <v>25</v>
      </c>
      <c r="J88" s="14">
        <v>1</v>
      </c>
      <c r="K88" s="14">
        <v>1</v>
      </c>
      <c r="L88" s="20">
        <f>VLOOKUP(A88,[1]Export!$A:$R,16,FALSE)</f>
        <v>233</v>
      </c>
      <c r="M88" s="7">
        <v>160</v>
      </c>
      <c r="N88" s="21">
        <f t="shared" si="1"/>
        <v>0.31330472103004292</v>
      </c>
      <c r="O88" s="14" t="s">
        <v>26</v>
      </c>
      <c r="P88" s="4" t="s">
        <v>27</v>
      </c>
    </row>
    <row r="89" spans="1:16">
      <c r="A89" s="19" t="s">
        <v>135</v>
      </c>
      <c r="B89" s="19" t="str">
        <f>VLOOKUP(A89,[1]Export!$A:$R,1,FALSE)</f>
        <v>C11924</v>
      </c>
      <c r="C89" s="19" t="s">
        <v>19</v>
      </c>
      <c r="D89" s="19" t="s">
        <v>20</v>
      </c>
      <c r="E89" s="19" t="s">
        <v>122</v>
      </c>
      <c r="F89" s="14" t="s">
        <v>87</v>
      </c>
      <c r="G89" s="19" t="s">
        <v>123</v>
      </c>
      <c r="H89" s="19" t="s">
        <v>24</v>
      </c>
      <c r="I89" s="14" t="s">
        <v>54</v>
      </c>
      <c r="J89" s="14">
        <v>10</v>
      </c>
      <c r="K89" s="14">
        <v>0</v>
      </c>
      <c r="L89" s="20">
        <f>VLOOKUP(A89,[1]Export!$A:$R,16,FALSE)</f>
        <v>298.5</v>
      </c>
      <c r="M89" s="7">
        <v>200</v>
      </c>
      <c r="N89" s="21">
        <f t="shared" si="1"/>
        <v>0.32998324958123953</v>
      </c>
      <c r="O89" s="14" t="s">
        <v>26</v>
      </c>
      <c r="P89" s="4" t="s">
        <v>27</v>
      </c>
    </row>
    <row r="90" spans="1:16">
      <c r="A90" s="19" t="s">
        <v>135</v>
      </c>
      <c r="B90" s="19" t="str">
        <f>VLOOKUP(A90,[1]Export!$A:$R,1,FALSE)</f>
        <v>C11924</v>
      </c>
      <c r="C90" s="19" t="s">
        <v>19</v>
      </c>
      <c r="D90" s="19" t="s">
        <v>20</v>
      </c>
      <c r="E90" s="19" t="s">
        <v>122</v>
      </c>
      <c r="F90" s="14" t="s">
        <v>87</v>
      </c>
      <c r="G90" s="19" t="s">
        <v>123</v>
      </c>
      <c r="H90" s="19" t="s">
        <v>24</v>
      </c>
      <c r="I90" s="14" t="s">
        <v>54</v>
      </c>
      <c r="J90" s="14">
        <v>0</v>
      </c>
      <c r="K90" s="14">
        <v>2</v>
      </c>
      <c r="L90" s="20">
        <f>VLOOKUP(A90,[1]Export!$A:$R,16,FALSE)</f>
        <v>298.5</v>
      </c>
      <c r="M90" s="7">
        <v>200</v>
      </c>
      <c r="N90" s="21">
        <f t="shared" si="1"/>
        <v>0.32998324958123953</v>
      </c>
      <c r="O90" s="14" t="s">
        <v>26</v>
      </c>
      <c r="P90" s="4" t="s">
        <v>27</v>
      </c>
    </row>
    <row r="91" spans="1:16">
      <c r="A91" s="19" t="s">
        <v>136</v>
      </c>
      <c r="B91" s="19" t="str">
        <f>VLOOKUP(A91,[1]Export!$A:$R,1,FALSE)</f>
        <v>C10441</v>
      </c>
      <c r="C91" s="19" t="s">
        <v>19</v>
      </c>
      <c r="D91" s="19" t="s">
        <v>20</v>
      </c>
      <c r="E91" s="19" t="s">
        <v>122</v>
      </c>
      <c r="F91" s="14" t="s">
        <v>111</v>
      </c>
      <c r="G91" s="19" t="s">
        <v>132</v>
      </c>
      <c r="H91" s="19" t="s">
        <v>24</v>
      </c>
      <c r="I91" s="14" t="s">
        <v>25</v>
      </c>
      <c r="J91" s="14">
        <v>10</v>
      </c>
      <c r="K91" s="14">
        <v>0</v>
      </c>
      <c r="L91" s="20">
        <f>VLOOKUP(A91,[1]Export!$A:$R,16,FALSE)</f>
        <v>119.5</v>
      </c>
      <c r="M91" s="7">
        <v>80</v>
      </c>
      <c r="N91" s="21">
        <f t="shared" si="1"/>
        <v>0.33054393305439328</v>
      </c>
      <c r="O91" s="14" t="s">
        <v>26</v>
      </c>
      <c r="P91" s="4" t="s">
        <v>27</v>
      </c>
    </row>
    <row r="92" spans="1:16">
      <c r="A92" s="19" t="s">
        <v>136</v>
      </c>
      <c r="B92" s="19" t="str">
        <f>VLOOKUP(A92,[1]Export!$A:$R,1,FALSE)</f>
        <v>C10441</v>
      </c>
      <c r="C92" s="19" t="s">
        <v>19</v>
      </c>
      <c r="D92" s="19" t="s">
        <v>20</v>
      </c>
      <c r="E92" s="19" t="s">
        <v>122</v>
      </c>
      <c r="F92" s="14" t="s">
        <v>111</v>
      </c>
      <c r="G92" s="19" t="s">
        <v>132</v>
      </c>
      <c r="H92" s="19" t="s">
        <v>24</v>
      </c>
      <c r="I92" s="14" t="s">
        <v>25</v>
      </c>
      <c r="J92" s="14">
        <v>3</v>
      </c>
      <c r="K92" s="14">
        <v>0</v>
      </c>
      <c r="L92" s="20">
        <f>VLOOKUP(A92,[1]Export!$A:$R,16,FALSE)</f>
        <v>119.5</v>
      </c>
      <c r="M92" s="7">
        <v>80</v>
      </c>
      <c r="N92" s="21">
        <f t="shared" si="1"/>
        <v>0.33054393305439328</v>
      </c>
      <c r="O92" s="14" t="s">
        <v>26</v>
      </c>
      <c r="P92" s="4" t="s">
        <v>27</v>
      </c>
    </row>
    <row r="93" spans="1:16">
      <c r="A93" s="19" t="s">
        <v>137</v>
      </c>
      <c r="B93" s="19" t="str">
        <f>VLOOKUP(A93,[1]Export!$A:$R,1,FALSE)</f>
        <v>A00530</v>
      </c>
      <c r="C93" s="19" t="s">
        <v>19</v>
      </c>
      <c r="D93" s="19" t="s">
        <v>138</v>
      </c>
      <c r="E93" s="19" t="s">
        <v>21</v>
      </c>
      <c r="F93" s="14" t="s">
        <v>38</v>
      </c>
      <c r="G93" s="19" t="s">
        <v>139</v>
      </c>
      <c r="H93" s="19" t="s">
        <v>24</v>
      </c>
      <c r="I93" s="14" t="s">
        <v>25</v>
      </c>
      <c r="J93" s="14">
        <v>5</v>
      </c>
      <c r="K93" s="14">
        <v>0</v>
      </c>
      <c r="L93" s="20">
        <f>VLOOKUP(A93,[1]Export!$A:$R,16,FALSE)</f>
        <v>515</v>
      </c>
      <c r="M93" s="7">
        <v>225</v>
      </c>
      <c r="N93" s="21">
        <f t="shared" si="1"/>
        <v>0.56310679611650483</v>
      </c>
      <c r="O93" s="14" t="s">
        <v>26</v>
      </c>
      <c r="P93" s="4" t="s">
        <v>27</v>
      </c>
    </row>
    <row r="94" spans="1:16">
      <c r="A94" s="19" t="s">
        <v>140</v>
      </c>
      <c r="B94" s="19" t="str">
        <f>VLOOKUP(A94,[1]Export!$A:$R,1,FALSE)</f>
        <v>A07802</v>
      </c>
      <c r="C94" s="19" t="s">
        <v>19</v>
      </c>
      <c r="D94" s="19" t="s">
        <v>138</v>
      </c>
      <c r="E94" s="19" t="s">
        <v>21</v>
      </c>
      <c r="F94" s="14" t="s">
        <v>47</v>
      </c>
      <c r="G94" s="19" t="s">
        <v>139</v>
      </c>
      <c r="H94" s="19" t="s">
        <v>24</v>
      </c>
      <c r="I94" s="14" t="s">
        <v>25</v>
      </c>
      <c r="J94" s="14">
        <v>1</v>
      </c>
      <c r="K94" s="14">
        <v>0</v>
      </c>
      <c r="L94" s="20">
        <f>VLOOKUP(A94,[1]Export!$A:$R,16,FALSE)</f>
        <v>386.5</v>
      </c>
      <c r="M94" s="7">
        <v>225</v>
      </c>
      <c r="N94" s="21">
        <f t="shared" si="1"/>
        <v>0.41785252263906858</v>
      </c>
      <c r="O94" s="14" t="s">
        <v>26</v>
      </c>
      <c r="P94" s="4" t="s">
        <v>27</v>
      </c>
    </row>
    <row r="95" spans="1:16">
      <c r="A95" s="19" t="s">
        <v>141</v>
      </c>
      <c r="B95" s="19" t="str">
        <f>VLOOKUP(A95,[1]Export!$A:$R,1,FALSE)</f>
        <v>B01974</v>
      </c>
      <c r="C95" s="19" t="s">
        <v>19</v>
      </c>
      <c r="D95" s="19" t="s">
        <v>138</v>
      </c>
      <c r="E95" s="19" t="s">
        <v>21</v>
      </c>
      <c r="F95" s="14" t="s">
        <v>56</v>
      </c>
      <c r="G95" s="19" t="s">
        <v>139</v>
      </c>
      <c r="H95" s="19" t="s">
        <v>24</v>
      </c>
      <c r="I95" s="14" t="s">
        <v>25</v>
      </c>
      <c r="J95" s="14">
        <v>10</v>
      </c>
      <c r="K95" s="14">
        <v>5</v>
      </c>
      <c r="L95" s="20">
        <f>VLOOKUP(A95,[1]Export!$A:$R,16,FALSE)</f>
        <v>386.5</v>
      </c>
      <c r="M95" s="7">
        <v>225</v>
      </c>
      <c r="N95" s="21">
        <f t="shared" si="1"/>
        <v>0.41785252263906858</v>
      </c>
      <c r="O95" s="14" t="s">
        <v>26</v>
      </c>
      <c r="P95" s="4" t="s">
        <v>27</v>
      </c>
    </row>
    <row r="96" spans="1:16">
      <c r="A96" s="19" t="s">
        <v>142</v>
      </c>
      <c r="B96" s="19" t="str">
        <f>VLOOKUP(A96,[1]Export!$A:$R,1,FALSE)</f>
        <v>C11929</v>
      </c>
      <c r="C96" s="19" t="s">
        <v>19</v>
      </c>
      <c r="D96" s="19" t="s">
        <v>138</v>
      </c>
      <c r="E96" s="19" t="s">
        <v>21</v>
      </c>
      <c r="F96" s="14" t="s">
        <v>56</v>
      </c>
      <c r="G96" s="19" t="s">
        <v>143</v>
      </c>
      <c r="H96" s="19" t="s">
        <v>24</v>
      </c>
      <c r="I96" s="14" t="s">
        <v>25</v>
      </c>
      <c r="J96" s="14">
        <v>7</v>
      </c>
      <c r="K96" s="14">
        <v>3</v>
      </c>
      <c r="L96" s="20">
        <f>VLOOKUP(A96,[1]Export!$A:$R,16,FALSE)</f>
        <v>386.5</v>
      </c>
      <c r="M96" s="7">
        <v>250</v>
      </c>
      <c r="N96" s="21">
        <f t="shared" si="1"/>
        <v>0.35316946959896506</v>
      </c>
      <c r="O96" s="14" t="s">
        <v>26</v>
      </c>
      <c r="P96" s="4" t="s">
        <v>27</v>
      </c>
    </row>
    <row r="97" spans="1:16">
      <c r="A97" s="19" t="s">
        <v>144</v>
      </c>
      <c r="B97" s="19" t="str">
        <f>VLOOKUP(A97,[1]Export!$A:$R,1,FALSE)</f>
        <v>B01973</v>
      </c>
      <c r="C97" s="19" t="s">
        <v>19</v>
      </c>
      <c r="D97" s="19" t="s">
        <v>138</v>
      </c>
      <c r="E97" s="19" t="s">
        <v>21</v>
      </c>
      <c r="F97" s="14" t="s">
        <v>56</v>
      </c>
      <c r="G97" s="19" t="s">
        <v>143</v>
      </c>
      <c r="H97" s="19" t="s">
        <v>24</v>
      </c>
      <c r="I97" s="14" t="s">
        <v>25</v>
      </c>
      <c r="J97" s="14">
        <v>10</v>
      </c>
      <c r="K97" s="14">
        <v>0</v>
      </c>
      <c r="L97" s="20">
        <f>VLOOKUP(A97,[1]Export!$A:$R,16,FALSE)</f>
        <v>386.5</v>
      </c>
      <c r="M97" s="7">
        <v>250</v>
      </c>
      <c r="N97" s="21">
        <f t="shared" si="1"/>
        <v>0.35316946959896506</v>
      </c>
      <c r="O97" s="14" t="s">
        <v>26</v>
      </c>
      <c r="P97" s="4" t="s">
        <v>27</v>
      </c>
    </row>
    <row r="98" spans="1:16">
      <c r="A98" s="19" t="s">
        <v>142</v>
      </c>
      <c r="B98" s="19" t="str">
        <f>VLOOKUP(A98,[1]Export!$A:$R,1,FALSE)</f>
        <v>C11929</v>
      </c>
      <c r="C98" s="19" t="s">
        <v>19</v>
      </c>
      <c r="D98" s="19" t="s">
        <v>138</v>
      </c>
      <c r="E98" s="19" t="s">
        <v>21</v>
      </c>
      <c r="F98" s="14" t="s">
        <v>56</v>
      </c>
      <c r="G98" s="19" t="s">
        <v>143</v>
      </c>
      <c r="H98" s="19" t="s">
        <v>24</v>
      </c>
      <c r="I98" s="14" t="s">
        <v>25</v>
      </c>
      <c r="J98" s="14">
        <v>5</v>
      </c>
      <c r="K98" s="14">
        <v>0</v>
      </c>
      <c r="L98" s="20">
        <f>VLOOKUP(A98,[1]Export!$A:$R,16,FALSE)</f>
        <v>386.5</v>
      </c>
      <c r="M98" s="7">
        <v>250</v>
      </c>
      <c r="N98" s="21">
        <f t="shared" si="1"/>
        <v>0.35316946959896506</v>
      </c>
      <c r="O98" s="14" t="s">
        <v>26</v>
      </c>
      <c r="P98" s="4" t="s">
        <v>27</v>
      </c>
    </row>
    <row r="99" spans="1:16">
      <c r="A99" s="19" t="s">
        <v>145</v>
      </c>
      <c r="B99" s="19" t="str">
        <f>VLOOKUP(A99,[1]Export!$A:$R,1,FALSE)</f>
        <v>B06451</v>
      </c>
      <c r="C99" s="19" t="s">
        <v>19</v>
      </c>
      <c r="D99" s="19" t="s">
        <v>138</v>
      </c>
      <c r="E99" s="19" t="s">
        <v>21</v>
      </c>
      <c r="F99" s="14" t="s">
        <v>69</v>
      </c>
      <c r="G99" s="19" t="s">
        <v>139</v>
      </c>
      <c r="H99" s="19" t="s">
        <v>24</v>
      </c>
      <c r="I99" s="14" t="s">
        <v>25</v>
      </c>
      <c r="J99" s="14">
        <v>5</v>
      </c>
      <c r="K99" s="14">
        <v>0</v>
      </c>
      <c r="L99" s="20">
        <f>VLOOKUP(A99,[1]Export!$A:$R,16,FALSE)</f>
        <v>386.5</v>
      </c>
      <c r="M99" s="7">
        <v>225</v>
      </c>
      <c r="N99" s="21">
        <f t="shared" si="1"/>
        <v>0.41785252263906858</v>
      </c>
      <c r="O99" s="14" t="s">
        <v>26</v>
      </c>
      <c r="P99" s="4" t="s">
        <v>27</v>
      </c>
    </row>
    <row r="100" spans="1:16">
      <c r="A100" s="19" t="s">
        <v>146</v>
      </c>
      <c r="B100" s="19" t="str">
        <f>VLOOKUP(A100,[1]Export!$A:$R,1,FALSE)</f>
        <v>B06450</v>
      </c>
      <c r="C100" s="19" t="s">
        <v>19</v>
      </c>
      <c r="D100" s="19" t="s">
        <v>138</v>
      </c>
      <c r="E100" s="19" t="s">
        <v>21</v>
      </c>
      <c r="F100" s="14" t="s">
        <v>69</v>
      </c>
      <c r="G100" s="19" t="s">
        <v>143</v>
      </c>
      <c r="H100" s="19" t="s">
        <v>24</v>
      </c>
      <c r="I100" s="14" t="s">
        <v>25</v>
      </c>
      <c r="J100" s="14">
        <v>10</v>
      </c>
      <c r="K100" s="14">
        <v>0</v>
      </c>
      <c r="L100" s="20">
        <f>VLOOKUP(A100,[1]Export!$A:$R,16,FALSE)</f>
        <v>386.5</v>
      </c>
      <c r="M100" s="7">
        <v>250</v>
      </c>
      <c r="N100" s="21">
        <f t="shared" si="1"/>
        <v>0.35316946959896506</v>
      </c>
      <c r="O100" s="14" t="s">
        <v>26</v>
      </c>
      <c r="P100" s="4" t="s">
        <v>27</v>
      </c>
    </row>
    <row r="101" spans="1:16">
      <c r="A101" s="19" t="s">
        <v>147</v>
      </c>
      <c r="B101" s="19" t="str">
        <f>VLOOKUP(A101,[1]Export!$A:$R,1,FALSE)</f>
        <v>C11928</v>
      </c>
      <c r="C101" s="19" t="s">
        <v>19</v>
      </c>
      <c r="D101" s="19" t="s">
        <v>138</v>
      </c>
      <c r="E101" s="19" t="s">
        <v>21</v>
      </c>
      <c r="F101" s="14" t="s">
        <v>87</v>
      </c>
      <c r="G101" s="19" t="s">
        <v>139</v>
      </c>
      <c r="H101" s="19" t="s">
        <v>24</v>
      </c>
      <c r="I101" s="14" t="s">
        <v>25</v>
      </c>
      <c r="J101" s="14">
        <v>3</v>
      </c>
      <c r="K101" s="14">
        <v>0</v>
      </c>
      <c r="L101" s="20">
        <f>VLOOKUP(A101,[1]Export!$A:$R,16,FALSE)</f>
        <v>386.5</v>
      </c>
      <c r="M101" s="7">
        <v>225</v>
      </c>
      <c r="N101" s="21">
        <f t="shared" si="1"/>
        <v>0.41785252263906858</v>
      </c>
      <c r="O101" s="14" t="s">
        <v>26</v>
      </c>
      <c r="P101" s="4" t="s">
        <v>27</v>
      </c>
    </row>
    <row r="102" spans="1:16">
      <c r="A102" s="19" t="s">
        <v>148</v>
      </c>
      <c r="B102" s="19" t="str">
        <f>VLOOKUP(A102,[1]Export!$A:$R,1,FALSE)</f>
        <v>B01972</v>
      </c>
      <c r="C102" s="19" t="s">
        <v>19</v>
      </c>
      <c r="D102" s="19" t="s">
        <v>138</v>
      </c>
      <c r="E102" s="19" t="s">
        <v>122</v>
      </c>
      <c r="F102" s="14" t="s">
        <v>69</v>
      </c>
      <c r="G102" s="19" t="s">
        <v>149</v>
      </c>
      <c r="H102" s="19" t="s">
        <v>24</v>
      </c>
      <c r="I102" s="14" t="s">
        <v>25</v>
      </c>
      <c r="J102" s="14">
        <v>1</v>
      </c>
      <c r="K102" s="14">
        <v>2</v>
      </c>
      <c r="L102" s="20">
        <f>VLOOKUP(A102,[1]Export!$A:$R,16,FALSE)</f>
        <v>340</v>
      </c>
      <c r="M102" s="7">
        <v>225</v>
      </c>
      <c r="N102" s="21">
        <f t="shared" si="1"/>
        <v>0.33823529411764708</v>
      </c>
      <c r="O102" s="14" t="s">
        <v>26</v>
      </c>
      <c r="P102" s="4" t="s">
        <v>27</v>
      </c>
    </row>
    <row r="103" spans="1:16">
      <c r="A103" s="19" t="s">
        <v>150</v>
      </c>
      <c r="B103" s="19" t="str">
        <f>VLOOKUP(A103,[1]Export!$A:$R,1,FALSE)</f>
        <v>C11931</v>
      </c>
      <c r="C103" s="19" t="s">
        <v>19</v>
      </c>
      <c r="D103" s="19" t="s">
        <v>138</v>
      </c>
      <c r="E103" s="19" t="s">
        <v>122</v>
      </c>
      <c r="F103" s="14" t="s">
        <v>87</v>
      </c>
      <c r="G103" s="19" t="s">
        <v>151</v>
      </c>
      <c r="H103" s="19" t="s">
        <v>24</v>
      </c>
      <c r="I103" s="14" t="s">
        <v>25</v>
      </c>
      <c r="J103" s="14">
        <v>10</v>
      </c>
      <c r="K103" s="14">
        <v>0</v>
      </c>
      <c r="L103" s="20">
        <f>VLOOKUP(A103,[1]Export!$A:$R,16,FALSE)</f>
        <v>241.99999999999997</v>
      </c>
      <c r="M103" s="7">
        <v>165</v>
      </c>
      <c r="N103" s="21">
        <f t="shared" si="1"/>
        <v>0.31818181818181812</v>
      </c>
      <c r="O103" s="14" t="s">
        <v>26</v>
      </c>
      <c r="P103" s="4" t="s">
        <v>27</v>
      </c>
    </row>
    <row r="104" spans="1:16">
      <c r="A104" s="19" t="s">
        <v>150</v>
      </c>
      <c r="B104" s="19" t="str">
        <f>VLOOKUP(A104,[1]Export!$A:$R,1,FALSE)</f>
        <v>C11931</v>
      </c>
      <c r="C104" s="19" t="s">
        <v>19</v>
      </c>
      <c r="D104" s="19" t="s">
        <v>138</v>
      </c>
      <c r="E104" s="19" t="s">
        <v>122</v>
      </c>
      <c r="F104" s="14" t="s">
        <v>87</v>
      </c>
      <c r="G104" s="19" t="s">
        <v>151</v>
      </c>
      <c r="H104" s="19" t="s">
        <v>24</v>
      </c>
      <c r="I104" s="14" t="s">
        <v>25</v>
      </c>
      <c r="J104" s="14">
        <v>0</v>
      </c>
      <c r="K104" s="14">
        <v>4</v>
      </c>
      <c r="L104" s="20">
        <f>VLOOKUP(A104,[1]Export!$A:$R,16,FALSE)</f>
        <v>241.99999999999997</v>
      </c>
      <c r="M104" s="7">
        <v>165</v>
      </c>
      <c r="N104" s="21">
        <f t="shared" si="1"/>
        <v>0.31818181818181812</v>
      </c>
      <c r="O104" s="14" t="s">
        <v>26</v>
      </c>
      <c r="P104" s="4" t="s">
        <v>27</v>
      </c>
    </row>
    <row r="105" spans="1:16">
      <c r="A105" s="19" t="s">
        <v>152</v>
      </c>
      <c r="B105" s="19" t="str">
        <f>VLOOKUP(A105,[1]Export!$A:$R,1,FALSE)</f>
        <v>C06878</v>
      </c>
      <c r="C105" s="19" t="s">
        <v>19</v>
      </c>
      <c r="D105" s="19" t="s">
        <v>138</v>
      </c>
      <c r="E105" s="19" t="s">
        <v>122</v>
      </c>
      <c r="F105" s="14" t="s">
        <v>87</v>
      </c>
      <c r="G105" s="19" t="s">
        <v>149</v>
      </c>
      <c r="H105" s="19" t="s">
        <v>24</v>
      </c>
      <c r="I105" s="14" t="s">
        <v>25</v>
      </c>
      <c r="J105" s="14">
        <v>1</v>
      </c>
      <c r="K105" s="14">
        <v>1</v>
      </c>
      <c r="L105" s="20">
        <f>VLOOKUP(A105,[1]Export!$A:$R,16,FALSE)</f>
        <v>360.5</v>
      </c>
      <c r="M105" s="7">
        <v>225</v>
      </c>
      <c r="N105" s="21">
        <f t="shared" si="1"/>
        <v>0.37586685159500693</v>
      </c>
      <c r="O105" s="14" t="s">
        <v>26</v>
      </c>
      <c r="P105" s="4" t="s">
        <v>27</v>
      </c>
    </row>
    <row r="106" spans="1:16">
      <c r="A106" s="19" t="s">
        <v>153</v>
      </c>
      <c r="B106" s="19" t="str">
        <f>VLOOKUP(A106,[1]Export!$A:$R,1,FALSE)</f>
        <v>C11930</v>
      </c>
      <c r="C106" s="19" t="s">
        <v>19</v>
      </c>
      <c r="D106" s="19" t="s">
        <v>138</v>
      </c>
      <c r="E106" s="19" t="s">
        <v>122</v>
      </c>
      <c r="F106" s="14" t="s">
        <v>87</v>
      </c>
      <c r="G106" s="19" t="s">
        <v>154</v>
      </c>
      <c r="H106" s="19" t="s">
        <v>24</v>
      </c>
      <c r="I106" s="14" t="s">
        <v>25</v>
      </c>
      <c r="J106" s="14">
        <v>10</v>
      </c>
      <c r="K106" s="14">
        <v>0</v>
      </c>
      <c r="L106" s="20">
        <f>VLOOKUP(A106,[1]Export!$A:$R,16,FALSE)</f>
        <v>463.5</v>
      </c>
      <c r="M106" s="7">
        <v>300</v>
      </c>
      <c r="N106" s="21">
        <f t="shared" si="1"/>
        <v>0.35275080906148865</v>
      </c>
      <c r="O106" s="14" t="s">
        <v>26</v>
      </c>
      <c r="P106" s="4" t="s">
        <v>27</v>
      </c>
    </row>
    <row r="107" spans="1:16">
      <c r="A107" s="19" t="s">
        <v>153</v>
      </c>
      <c r="B107" s="19" t="str">
        <f>VLOOKUP(A107,[1]Export!$A:$R,1,FALSE)</f>
        <v>C11930</v>
      </c>
      <c r="C107" s="19" t="s">
        <v>19</v>
      </c>
      <c r="D107" s="19" t="s">
        <v>138</v>
      </c>
      <c r="E107" s="19" t="s">
        <v>122</v>
      </c>
      <c r="F107" s="14" t="s">
        <v>87</v>
      </c>
      <c r="G107" s="19" t="s">
        <v>154</v>
      </c>
      <c r="H107" s="19" t="s">
        <v>24</v>
      </c>
      <c r="I107" s="14" t="s">
        <v>25</v>
      </c>
      <c r="J107" s="14">
        <v>1</v>
      </c>
      <c r="K107" s="14">
        <v>4</v>
      </c>
      <c r="L107" s="20">
        <f>VLOOKUP(A107,[1]Export!$A:$R,16,FALSE)</f>
        <v>463.5</v>
      </c>
      <c r="M107" s="7">
        <v>300</v>
      </c>
      <c r="N107" s="21">
        <f t="shared" si="1"/>
        <v>0.35275080906148865</v>
      </c>
      <c r="O107" s="14" t="s">
        <v>26</v>
      </c>
      <c r="P107" s="4" t="s">
        <v>27</v>
      </c>
    </row>
    <row r="108" spans="1:16">
      <c r="A108" s="19" t="s">
        <v>155</v>
      </c>
      <c r="B108" s="19" t="str">
        <f>VLOOKUP(A108,[1]Export!$A:$R,1,FALSE)</f>
        <v>C11927</v>
      </c>
      <c r="C108" s="19" t="s">
        <v>19</v>
      </c>
      <c r="D108" s="19" t="s">
        <v>138</v>
      </c>
      <c r="E108" s="19" t="s">
        <v>122</v>
      </c>
      <c r="F108" s="14" t="s">
        <v>111</v>
      </c>
      <c r="G108" s="19" t="s">
        <v>149</v>
      </c>
      <c r="H108" s="19" t="s">
        <v>24</v>
      </c>
      <c r="I108" s="14" t="s">
        <v>25</v>
      </c>
      <c r="J108" s="14">
        <v>2</v>
      </c>
      <c r="K108" s="14">
        <v>0</v>
      </c>
      <c r="L108" s="20">
        <f>VLOOKUP(A108,[1]Export!$A:$R,16,FALSE)</f>
        <v>360.5</v>
      </c>
      <c r="M108" s="7">
        <v>225</v>
      </c>
      <c r="N108" s="21">
        <f t="shared" si="1"/>
        <v>0.37586685159500693</v>
      </c>
      <c r="O108" s="14" t="s">
        <v>26</v>
      </c>
      <c r="P108" s="4" t="s">
        <v>27</v>
      </c>
    </row>
    <row r="109" spans="1:16">
      <c r="A109" s="19" t="s">
        <v>156</v>
      </c>
      <c r="B109" s="19" t="str">
        <f>VLOOKUP(A109,[1]Export!$A:$R,1,FALSE)</f>
        <v>C05358</v>
      </c>
      <c r="C109" s="19" t="s">
        <v>19</v>
      </c>
      <c r="D109" s="19" t="s">
        <v>157</v>
      </c>
      <c r="E109" s="19" t="s">
        <v>21</v>
      </c>
      <c r="F109" s="14" t="s">
        <v>47</v>
      </c>
      <c r="G109" s="19" t="s">
        <v>158</v>
      </c>
      <c r="H109" s="19" t="s">
        <v>159</v>
      </c>
      <c r="I109" s="14" t="s">
        <v>25</v>
      </c>
      <c r="J109" s="14">
        <v>10</v>
      </c>
      <c r="K109" s="14">
        <v>3</v>
      </c>
      <c r="L109" s="20">
        <f>VLOOKUP(A109,[1]Export!$A:$R,16,FALSE)</f>
        <v>100.99999999999999</v>
      </c>
      <c r="M109" s="7">
        <v>70</v>
      </c>
      <c r="N109" s="21">
        <f t="shared" si="1"/>
        <v>0.30693069306930681</v>
      </c>
      <c r="O109" s="14" t="s">
        <v>26</v>
      </c>
      <c r="P109" s="4" t="s">
        <v>27</v>
      </c>
    </row>
    <row r="110" spans="1:16">
      <c r="A110" s="19" t="s">
        <v>160</v>
      </c>
      <c r="B110" s="19" t="str">
        <f>VLOOKUP(A110,[1]Export!$A:$R,1,FALSE)</f>
        <v>C05359</v>
      </c>
      <c r="C110" s="19" t="s">
        <v>19</v>
      </c>
      <c r="D110" s="19" t="s">
        <v>157</v>
      </c>
      <c r="E110" s="19" t="s">
        <v>21</v>
      </c>
      <c r="F110" s="14" t="s">
        <v>47</v>
      </c>
      <c r="G110" s="19" t="s">
        <v>161</v>
      </c>
      <c r="H110" s="19" t="s">
        <v>159</v>
      </c>
      <c r="I110" s="14" t="s">
        <v>25</v>
      </c>
      <c r="J110" s="14">
        <v>10</v>
      </c>
      <c r="K110" s="14">
        <v>4</v>
      </c>
      <c r="L110" s="20">
        <f>VLOOKUP(A110,[1]Export!$A:$R,16,FALSE)</f>
        <v>176</v>
      </c>
      <c r="M110" s="7">
        <v>120</v>
      </c>
      <c r="N110" s="21">
        <f t="shared" si="1"/>
        <v>0.31818181818181818</v>
      </c>
      <c r="O110" s="14" t="s">
        <v>63</v>
      </c>
      <c r="P110" s="4" t="s">
        <v>27</v>
      </c>
    </row>
  </sheetData>
  <autoFilter ref="A5:P110" xr:uid="{00000000-0009-0000-0000-000000000000}"/>
  <mergeCells count="4">
    <mergeCell ref="A4:P4"/>
    <mergeCell ref="A2:P2"/>
    <mergeCell ref="A1:P1"/>
    <mergeCell ref="A3:P3"/>
  </mergeCells>
  <hyperlinks>
    <hyperlink ref="P6" r:id="rId1" xr:uid="{00000000-0004-0000-0000-000001000000}"/>
    <hyperlink ref="P7" r:id="rId2" xr:uid="{00000000-0004-0000-0000-000002000000}"/>
    <hyperlink ref="P8" r:id="rId3" xr:uid="{00000000-0004-0000-0000-000003000000}"/>
    <hyperlink ref="P9" r:id="rId4" xr:uid="{00000000-0004-0000-0000-000004000000}"/>
    <hyperlink ref="P10" r:id="rId5" xr:uid="{00000000-0004-0000-0000-000005000000}"/>
    <hyperlink ref="P11" r:id="rId6" xr:uid="{00000000-0004-0000-0000-000006000000}"/>
    <hyperlink ref="P12" r:id="rId7" xr:uid="{00000000-0004-0000-0000-000007000000}"/>
    <hyperlink ref="P13" r:id="rId8" xr:uid="{00000000-0004-0000-0000-000008000000}"/>
    <hyperlink ref="P14" r:id="rId9" xr:uid="{00000000-0004-0000-0000-000009000000}"/>
    <hyperlink ref="P15" r:id="rId10" xr:uid="{00000000-0004-0000-0000-00000A000000}"/>
    <hyperlink ref="P16" r:id="rId11" xr:uid="{00000000-0004-0000-0000-00000B000000}"/>
    <hyperlink ref="P17" r:id="rId12" xr:uid="{00000000-0004-0000-0000-00000C000000}"/>
    <hyperlink ref="P18" r:id="rId13" xr:uid="{00000000-0004-0000-0000-00000D000000}"/>
    <hyperlink ref="P19" r:id="rId14" xr:uid="{00000000-0004-0000-0000-00000E000000}"/>
    <hyperlink ref="P20" r:id="rId15" xr:uid="{00000000-0004-0000-0000-00000F000000}"/>
    <hyperlink ref="P21" r:id="rId16" xr:uid="{00000000-0004-0000-0000-000010000000}"/>
    <hyperlink ref="P22" r:id="rId17" xr:uid="{00000000-0004-0000-0000-000011000000}"/>
    <hyperlink ref="P23" r:id="rId18" xr:uid="{00000000-0004-0000-0000-000012000000}"/>
    <hyperlink ref="P24" r:id="rId19" xr:uid="{00000000-0004-0000-0000-000013000000}"/>
    <hyperlink ref="P25" r:id="rId20" xr:uid="{00000000-0004-0000-0000-000014000000}"/>
    <hyperlink ref="P26" r:id="rId21" xr:uid="{00000000-0004-0000-0000-000015000000}"/>
    <hyperlink ref="P27" r:id="rId22" xr:uid="{00000000-0004-0000-0000-000016000000}"/>
    <hyperlink ref="P28" r:id="rId23" xr:uid="{00000000-0004-0000-0000-000017000000}"/>
    <hyperlink ref="P29" r:id="rId24" xr:uid="{00000000-0004-0000-0000-000018000000}"/>
    <hyperlink ref="P30" r:id="rId25" xr:uid="{00000000-0004-0000-0000-000019000000}"/>
    <hyperlink ref="P31" r:id="rId26" xr:uid="{00000000-0004-0000-0000-00001A000000}"/>
    <hyperlink ref="P32" r:id="rId27" xr:uid="{00000000-0004-0000-0000-00001B000000}"/>
    <hyperlink ref="P33" r:id="rId28" xr:uid="{00000000-0004-0000-0000-00001C000000}"/>
    <hyperlink ref="P34" r:id="rId29" xr:uid="{00000000-0004-0000-0000-00001D000000}"/>
    <hyperlink ref="P35" r:id="rId30" xr:uid="{00000000-0004-0000-0000-00001E000000}"/>
    <hyperlink ref="P36" r:id="rId31" xr:uid="{00000000-0004-0000-0000-00001F000000}"/>
    <hyperlink ref="P37" r:id="rId32" xr:uid="{00000000-0004-0000-0000-000020000000}"/>
    <hyperlink ref="P38" r:id="rId33" xr:uid="{00000000-0004-0000-0000-000021000000}"/>
    <hyperlink ref="P39" r:id="rId34" xr:uid="{00000000-0004-0000-0000-000022000000}"/>
    <hyperlink ref="P40" r:id="rId35" xr:uid="{00000000-0004-0000-0000-000023000000}"/>
    <hyperlink ref="P41" r:id="rId36" xr:uid="{00000000-0004-0000-0000-000024000000}"/>
    <hyperlink ref="P42" r:id="rId37" xr:uid="{00000000-0004-0000-0000-000025000000}"/>
    <hyperlink ref="P43" r:id="rId38" xr:uid="{00000000-0004-0000-0000-000026000000}"/>
    <hyperlink ref="P44" r:id="rId39" xr:uid="{00000000-0004-0000-0000-000027000000}"/>
    <hyperlink ref="P45" r:id="rId40" xr:uid="{00000000-0004-0000-0000-000028000000}"/>
    <hyperlink ref="P46" r:id="rId41" xr:uid="{00000000-0004-0000-0000-000029000000}"/>
    <hyperlink ref="P47" r:id="rId42" xr:uid="{00000000-0004-0000-0000-00002A000000}"/>
    <hyperlink ref="P48" r:id="rId43" xr:uid="{00000000-0004-0000-0000-00002B000000}"/>
    <hyperlink ref="P49" r:id="rId44" xr:uid="{00000000-0004-0000-0000-00002C000000}"/>
    <hyperlink ref="P50" r:id="rId45" xr:uid="{00000000-0004-0000-0000-00002D000000}"/>
    <hyperlink ref="P51" r:id="rId46" xr:uid="{00000000-0004-0000-0000-00002E000000}"/>
    <hyperlink ref="P52" r:id="rId47" xr:uid="{00000000-0004-0000-0000-00002F000000}"/>
    <hyperlink ref="P53" r:id="rId48" xr:uid="{00000000-0004-0000-0000-000030000000}"/>
    <hyperlink ref="P54" r:id="rId49" xr:uid="{00000000-0004-0000-0000-000031000000}"/>
    <hyperlink ref="P55" r:id="rId50" xr:uid="{00000000-0004-0000-0000-000032000000}"/>
    <hyperlink ref="P56" r:id="rId51" xr:uid="{00000000-0004-0000-0000-000033000000}"/>
    <hyperlink ref="P57" r:id="rId52" xr:uid="{00000000-0004-0000-0000-000034000000}"/>
    <hyperlink ref="P58" r:id="rId53" xr:uid="{00000000-0004-0000-0000-000035000000}"/>
    <hyperlink ref="P59" r:id="rId54" xr:uid="{00000000-0004-0000-0000-000036000000}"/>
    <hyperlink ref="P60" r:id="rId55" xr:uid="{00000000-0004-0000-0000-000037000000}"/>
    <hyperlink ref="P61" r:id="rId56" xr:uid="{00000000-0004-0000-0000-000038000000}"/>
    <hyperlink ref="P62" r:id="rId57" xr:uid="{00000000-0004-0000-0000-000039000000}"/>
    <hyperlink ref="P63" r:id="rId58" xr:uid="{00000000-0004-0000-0000-00003A000000}"/>
    <hyperlink ref="P64" r:id="rId59" xr:uid="{00000000-0004-0000-0000-00003B000000}"/>
    <hyperlink ref="P65" r:id="rId60" xr:uid="{00000000-0004-0000-0000-00003C000000}"/>
    <hyperlink ref="P66" r:id="rId61" xr:uid="{00000000-0004-0000-0000-00003D000000}"/>
    <hyperlink ref="P67" r:id="rId62" xr:uid="{00000000-0004-0000-0000-00003E000000}"/>
    <hyperlink ref="P68" r:id="rId63" xr:uid="{00000000-0004-0000-0000-00003F000000}"/>
    <hyperlink ref="P69" r:id="rId64" xr:uid="{00000000-0004-0000-0000-000040000000}"/>
    <hyperlink ref="P70" r:id="rId65" xr:uid="{00000000-0004-0000-0000-000041000000}"/>
    <hyperlink ref="P71" r:id="rId66" xr:uid="{00000000-0004-0000-0000-000042000000}"/>
    <hyperlink ref="P72" r:id="rId67" xr:uid="{00000000-0004-0000-0000-000043000000}"/>
    <hyperlink ref="P73" r:id="rId68" xr:uid="{00000000-0004-0000-0000-000044000000}"/>
    <hyperlink ref="P74" r:id="rId69" xr:uid="{00000000-0004-0000-0000-000045000000}"/>
    <hyperlink ref="P75" r:id="rId70" xr:uid="{00000000-0004-0000-0000-000046000000}"/>
    <hyperlink ref="P76" r:id="rId71" xr:uid="{00000000-0004-0000-0000-000047000000}"/>
    <hyperlink ref="P77" r:id="rId72" xr:uid="{00000000-0004-0000-0000-000048000000}"/>
    <hyperlink ref="P78" r:id="rId73" xr:uid="{00000000-0004-0000-0000-000049000000}"/>
    <hyperlink ref="P79" r:id="rId74" xr:uid="{00000000-0004-0000-0000-00004A000000}"/>
    <hyperlink ref="P80" r:id="rId75" xr:uid="{00000000-0004-0000-0000-00004B000000}"/>
    <hyperlink ref="P81" r:id="rId76" xr:uid="{00000000-0004-0000-0000-00004C000000}"/>
    <hyperlink ref="P82" r:id="rId77" xr:uid="{00000000-0004-0000-0000-00004D000000}"/>
    <hyperlink ref="P83" r:id="rId78" xr:uid="{00000000-0004-0000-0000-00004E000000}"/>
    <hyperlink ref="P84" r:id="rId79" xr:uid="{00000000-0004-0000-0000-00004F000000}"/>
    <hyperlink ref="P85" r:id="rId80" xr:uid="{00000000-0004-0000-0000-000050000000}"/>
    <hyperlink ref="P86" r:id="rId81" xr:uid="{00000000-0004-0000-0000-000051000000}"/>
    <hyperlink ref="P87" r:id="rId82" xr:uid="{00000000-0004-0000-0000-000052000000}"/>
    <hyperlink ref="P88" r:id="rId83" xr:uid="{00000000-0004-0000-0000-000053000000}"/>
    <hyperlink ref="P89" r:id="rId84" xr:uid="{00000000-0004-0000-0000-000054000000}"/>
    <hyperlink ref="P90" r:id="rId85" xr:uid="{00000000-0004-0000-0000-000055000000}"/>
    <hyperlink ref="P91" r:id="rId86" xr:uid="{00000000-0004-0000-0000-000056000000}"/>
    <hyperlink ref="P92" r:id="rId87" xr:uid="{00000000-0004-0000-0000-000057000000}"/>
    <hyperlink ref="P93" r:id="rId88" xr:uid="{00000000-0004-0000-0000-000058000000}"/>
    <hyperlink ref="P94" r:id="rId89" xr:uid="{00000000-0004-0000-0000-000059000000}"/>
    <hyperlink ref="P95" r:id="rId90" xr:uid="{00000000-0004-0000-0000-00005A000000}"/>
    <hyperlink ref="P96" r:id="rId91" xr:uid="{00000000-0004-0000-0000-00005B000000}"/>
    <hyperlink ref="P97" r:id="rId92" xr:uid="{00000000-0004-0000-0000-00005C000000}"/>
    <hyperlink ref="P98" r:id="rId93" xr:uid="{00000000-0004-0000-0000-00005D000000}"/>
    <hyperlink ref="P99" r:id="rId94" xr:uid="{00000000-0004-0000-0000-00005E000000}"/>
    <hyperlink ref="P100" r:id="rId95" xr:uid="{00000000-0004-0000-0000-00005F000000}"/>
    <hyperlink ref="P101" r:id="rId96" xr:uid="{00000000-0004-0000-0000-000060000000}"/>
    <hyperlink ref="P102" r:id="rId97" xr:uid="{00000000-0004-0000-0000-000061000000}"/>
    <hyperlink ref="P103" r:id="rId98" xr:uid="{00000000-0004-0000-0000-000062000000}"/>
    <hyperlink ref="P104" r:id="rId99" xr:uid="{00000000-0004-0000-0000-000063000000}"/>
    <hyperlink ref="P105" r:id="rId100" xr:uid="{00000000-0004-0000-0000-000064000000}"/>
    <hyperlink ref="P106" r:id="rId101" xr:uid="{00000000-0004-0000-0000-000065000000}"/>
    <hyperlink ref="P107" r:id="rId102" xr:uid="{00000000-0004-0000-0000-000066000000}"/>
    <hyperlink ref="P108" r:id="rId103" xr:uid="{00000000-0004-0000-0000-000067000000}"/>
    <hyperlink ref="P109" r:id="rId104" xr:uid="{00000000-0004-0000-0000-000068000000}"/>
    <hyperlink ref="P110" r:id="rId105" xr:uid="{00000000-0004-0000-0000-000069000000}"/>
  </hyperlinks>
  <pageMargins left="0.7" right="0.7" top="0.75" bottom="0.75" header="0.3" footer="0.3"/>
  <ignoredErrors>
    <ignoredError sqref="O6:P25 A5:A110 C5:K110 M6:M25 O5 O27:P110 O26 M27:M35 M37:M48 M51:M58 M60:M109" numberStoredAsText="1"/>
  </ignoredErrors>
  <drawing r:id="rId10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Emery, Rachel</cp:lastModifiedBy>
  <cp:revision/>
  <dcterms:created xsi:type="dcterms:W3CDTF">2026-06-08T08:03:20Z</dcterms:created>
  <dcterms:modified xsi:type="dcterms:W3CDTF">2026-06-08T08:45:40Z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c77bae-9cad-4b1a-aac3-2a4ad557d70b_Enabled">
    <vt:lpwstr>true</vt:lpwstr>
  </property>
  <property fmtid="{D5CDD505-2E9C-101B-9397-08002B2CF9AE}" pid="3" name="MSIP_Label_a7c77bae-9cad-4b1a-aac3-2a4ad557d70b_SetDate">
    <vt:lpwstr>2026-06-08T07:52:23Z</vt:lpwstr>
  </property>
  <property fmtid="{D5CDD505-2E9C-101B-9397-08002B2CF9AE}" pid="4" name="MSIP_Label_a7c77bae-9cad-4b1a-aac3-2a4ad557d70b_Method">
    <vt:lpwstr>Privileged</vt:lpwstr>
  </property>
  <property fmtid="{D5CDD505-2E9C-101B-9397-08002B2CF9AE}" pid="5" name="MSIP_Label_a7c77bae-9cad-4b1a-aac3-2a4ad557d70b_Name">
    <vt:lpwstr>General</vt:lpwstr>
  </property>
  <property fmtid="{D5CDD505-2E9C-101B-9397-08002B2CF9AE}" pid="6" name="MSIP_Label_a7c77bae-9cad-4b1a-aac3-2a4ad557d70b_SiteId">
    <vt:lpwstr>88ed286b-88d8-4faf-918f-883d693321ae</vt:lpwstr>
  </property>
  <property fmtid="{D5CDD505-2E9C-101B-9397-08002B2CF9AE}" pid="7" name="MSIP_Label_a7c77bae-9cad-4b1a-aac3-2a4ad557d70b_ActionId">
    <vt:lpwstr>6e53a42d-9de8-46b8-b0ba-a92494a95ad1</vt:lpwstr>
  </property>
  <property fmtid="{D5CDD505-2E9C-101B-9397-08002B2CF9AE}" pid="8" name="MSIP_Label_a7c77bae-9cad-4b1a-aac3-2a4ad557d70b_ContentBits">
    <vt:lpwstr>0</vt:lpwstr>
  </property>
  <property fmtid="{D5CDD505-2E9C-101B-9397-08002B2CF9AE}" pid="9" name="MSIP_Label_a7c77bae-9cad-4b1a-aac3-2a4ad557d70b_Tag">
    <vt:lpwstr>10, 0, 1, 1</vt:lpwstr>
  </property>
  <property fmtid="{D5CDD505-2E9C-101B-9397-08002B2CF9AE}" pid="10" name="Jet Reports Function Literals">
    <vt:lpwstr>,	;	,	{	}	[@[{0}]]	1033	2057</vt:lpwstr>
  </property>
</Properties>
</file>